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450" yWindow="180" windowWidth="8505" windowHeight="4440" activeTab="1"/>
  </bookViews>
  <sheets>
    <sheet name="原始資料" sheetId="1" r:id="rId1"/>
    <sheet name="暑期營隊收費標準" sheetId="2" r:id="rId2"/>
    <sheet name="各營隊總合" sheetId="4" r:id="rId3"/>
    <sheet name="場地基數" sheetId="3" r:id="rId4"/>
  </sheets>
  <externalReferences>
    <externalReference r:id="rId5"/>
    <externalReference r:id="rId6"/>
  </externalReferences>
  <definedNames>
    <definedName name="_xlnm._FilterDatabase" localSheetId="0" hidden="1">原始資料!$A$1:$M$793</definedName>
    <definedName name="_xlnm._FilterDatabase" localSheetId="1" hidden="1">暑期營隊收費標準!$A$1:$B$90</definedName>
  </definedNames>
  <calcPr calcId="125725"/>
</workbook>
</file>

<file path=xl/calcChain.xml><?xml version="1.0" encoding="utf-8"?>
<calcChain xmlns="http://schemas.openxmlformats.org/spreadsheetml/2006/main">
  <c r="G515" i="1"/>
  <c r="K515"/>
  <c r="L515"/>
  <c r="H515" s="1"/>
  <c r="I515" s="1"/>
  <c r="G516"/>
  <c r="K516"/>
  <c r="H516" s="1"/>
  <c r="I516" s="1"/>
  <c r="L516"/>
  <c r="G517"/>
  <c r="K517"/>
  <c r="L517"/>
  <c r="H517" s="1"/>
  <c r="I517" s="1"/>
  <c r="G518"/>
  <c r="K518"/>
  <c r="H518" s="1"/>
  <c r="I518" s="1"/>
  <c r="L518"/>
  <c r="G519"/>
  <c r="K519"/>
  <c r="L519"/>
  <c r="H519" s="1"/>
  <c r="I519" s="1"/>
  <c r="G520"/>
  <c r="K520"/>
  <c r="H520" s="1"/>
  <c r="I520" s="1"/>
  <c r="L520"/>
  <c r="G521"/>
  <c r="K521"/>
  <c r="L521"/>
  <c r="H521" s="1"/>
  <c r="I521" s="1"/>
  <c r="G522"/>
  <c r="K522"/>
  <c r="H522" s="1"/>
  <c r="I522" s="1"/>
  <c r="L522"/>
  <c r="G523"/>
  <c r="K523"/>
  <c r="L523"/>
  <c r="H523" s="1"/>
  <c r="I523" s="1"/>
  <c r="G524"/>
  <c r="K524"/>
  <c r="H524" s="1"/>
  <c r="I524" s="1"/>
  <c r="L524"/>
  <c r="G525"/>
  <c r="K525"/>
  <c r="L525"/>
  <c r="H525" s="1"/>
  <c r="I525" s="1"/>
  <c r="G526"/>
  <c r="K526"/>
  <c r="H526" s="1"/>
  <c r="I526" s="1"/>
  <c r="L526"/>
  <c r="G527"/>
  <c r="K527"/>
  <c r="L527"/>
  <c r="H527" s="1"/>
  <c r="I527" s="1"/>
  <c r="G528"/>
  <c r="K528"/>
  <c r="H528" s="1"/>
  <c r="I528" s="1"/>
  <c r="L528"/>
  <c r="G529"/>
  <c r="K529"/>
  <c r="L529"/>
  <c r="H529" s="1"/>
  <c r="I529" s="1"/>
  <c r="G530"/>
  <c r="K530"/>
  <c r="H530" s="1"/>
  <c r="I530" s="1"/>
  <c r="L530"/>
  <c r="G531"/>
  <c r="K531"/>
  <c r="L531"/>
  <c r="H531" s="1"/>
  <c r="I531" s="1"/>
  <c r="G532"/>
  <c r="K532"/>
  <c r="H532" s="1"/>
  <c r="I532" s="1"/>
  <c r="L532"/>
  <c r="G533"/>
  <c r="K533"/>
  <c r="L533"/>
  <c r="H533" s="1"/>
  <c r="I533" s="1"/>
  <c r="G534"/>
  <c r="K534"/>
  <c r="H534" s="1"/>
  <c r="I534" s="1"/>
  <c r="L534"/>
  <c r="G535"/>
  <c r="I535" s="1"/>
  <c r="K535"/>
  <c r="L535"/>
  <c r="H535" s="1"/>
  <c r="G536"/>
  <c r="K536"/>
  <c r="H536" s="1"/>
  <c r="I536" s="1"/>
  <c r="L536"/>
  <c r="G537"/>
  <c r="I537" s="1"/>
  <c r="K537"/>
  <c r="L537"/>
  <c r="H537" s="1"/>
  <c r="G538"/>
  <c r="K538"/>
  <c r="H538" s="1"/>
  <c r="I538" s="1"/>
  <c r="L538"/>
  <c r="G539"/>
  <c r="I539" s="1"/>
  <c r="K539"/>
  <c r="L539"/>
  <c r="H539" s="1"/>
  <c r="G540"/>
  <c r="K540"/>
  <c r="H540" s="1"/>
  <c r="I540" s="1"/>
  <c r="L540"/>
  <c r="G541"/>
  <c r="I541" s="1"/>
  <c r="K541"/>
  <c r="L541"/>
  <c r="H541" s="1"/>
  <c r="G542"/>
  <c r="K542"/>
  <c r="H542" s="1"/>
  <c r="I542" s="1"/>
  <c r="L542"/>
  <c r="G543"/>
  <c r="I543" s="1"/>
  <c r="K543"/>
  <c r="L543"/>
  <c r="H543" s="1"/>
  <c r="G544"/>
  <c r="K544"/>
  <c r="H544" s="1"/>
  <c r="I544" s="1"/>
  <c r="L544"/>
  <c r="G545"/>
  <c r="I545" s="1"/>
  <c r="K545"/>
  <c r="L545"/>
  <c r="H545" s="1"/>
  <c r="G546"/>
  <c r="K546"/>
  <c r="H546" s="1"/>
  <c r="I546" s="1"/>
  <c r="L546"/>
  <c r="G547"/>
  <c r="I547" s="1"/>
  <c r="K547"/>
  <c r="L547"/>
  <c r="H547" s="1"/>
  <c r="G548"/>
  <c r="K548"/>
  <c r="H548" s="1"/>
  <c r="I548" s="1"/>
  <c r="L548"/>
  <c r="G549"/>
  <c r="I549" s="1"/>
  <c r="K549"/>
  <c r="L549"/>
  <c r="H549" s="1"/>
  <c r="G550"/>
  <c r="K550"/>
  <c r="H550" s="1"/>
  <c r="I550" s="1"/>
  <c r="L550"/>
  <c r="G551"/>
  <c r="I551" s="1"/>
  <c r="K551"/>
  <c r="L551"/>
  <c r="H551" s="1"/>
  <c r="G552"/>
  <c r="K552"/>
  <c r="H552" s="1"/>
  <c r="I552" s="1"/>
  <c r="L552"/>
  <c r="G553"/>
  <c r="I553" s="1"/>
  <c r="K553"/>
  <c r="L553"/>
  <c r="H553" s="1"/>
  <c r="G554"/>
  <c r="K554"/>
  <c r="H554" s="1"/>
  <c r="I554" s="1"/>
  <c r="L554"/>
  <c r="G555"/>
  <c r="I555" s="1"/>
  <c r="K555"/>
  <c r="L555"/>
  <c r="H555" s="1"/>
  <c r="G556"/>
  <c r="K556"/>
  <c r="H556" s="1"/>
  <c r="I556" s="1"/>
  <c r="L556"/>
  <c r="G557"/>
  <c r="I557" s="1"/>
  <c r="K557"/>
  <c r="L557"/>
  <c r="H557" s="1"/>
  <c r="G558"/>
  <c r="K558"/>
  <c r="H558" s="1"/>
  <c r="I558" s="1"/>
  <c r="L558"/>
  <c r="G559"/>
  <c r="I559" s="1"/>
  <c r="K559"/>
  <c r="L559"/>
  <c r="H559" s="1"/>
  <c r="G560"/>
  <c r="K560"/>
  <c r="H560" s="1"/>
  <c r="I560" s="1"/>
  <c r="L560"/>
  <c r="G561"/>
  <c r="I561" s="1"/>
  <c r="K561"/>
  <c r="L561"/>
  <c r="H561" s="1"/>
  <c r="G562"/>
  <c r="K562"/>
  <c r="H562" s="1"/>
  <c r="I562" s="1"/>
  <c r="L562"/>
  <c r="G563"/>
  <c r="I563" s="1"/>
  <c r="K563"/>
  <c r="L563"/>
  <c r="H563" s="1"/>
  <c r="G564"/>
  <c r="K564"/>
  <c r="H564" s="1"/>
  <c r="I564" s="1"/>
  <c r="L564"/>
  <c r="G565"/>
  <c r="I565" s="1"/>
  <c r="K565"/>
  <c r="L565"/>
  <c r="H565" s="1"/>
  <c r="G566"/>
  <c r="K566"/>
  <c r="H566" s="1"/>
  <c r="I566" s="1"/>
  <c r="L566"/>
  <c r="G567"/>
  <c r="I567" s="1"/>
  <c r="K567"/>
  <c r="L567"/>
  <c r="H567" s="1"/>
  <c r="G568"/>
  <c r="K568"/>
  <c r="H568" s="1"/>
  <c r="I568" s="1"/>
  <c r="L568"/>
  <c r="G569"/>
  <c r="I569" s="1"/>
  <c r="K569"/>
  <c r="L569"/>
  <c r="H569" s="1"/>
  <c r="G570"/>
  <c r="K570"/>
  <c r="H570" s="1"/>
  <c r="I570" s="1"/>
  <c r="L570"/>
  <c r="G571"/>
  <c r="I571" s="1"/>
  <c r="K571"/>
  <c r="L571"/>
  <c r="H571" s="1"/>
  <c r="G572"/>
  <c r="K572"/>
  <c r="H572" s="1"/>
  <c r="I572" s="1"/>
  <c r="L572"/>
  <c r="G573"/>
  <c r="I573" s="1"/>
  <c r="K573"/>
  <c r="L573"/>
  <c r="H573" s="1"/>
  <c r="G574"/>
  <c r="K574"/>
  <c r="H574" s="1"/>
  <c r="I574" s="1"/>
  <c r="L574"/>
  <c r="G575"/>
  <c r="I575" s="1"/>
  <c r="K575"/>
  <c r="L575"/>
  <c r="H575" s="1"/>
  <c r="G576"/>
  <c r="K576"/>
  <c r="H576" s="1"/>
  <c r="I576" s="1"/>
  <c r="L576"/>
  <c r="G577"/>
  <c r="I577" s="1"/>
  <c r="K577"/>
  <c r="L577"/>
  <c r="H577" s="1"/>
  <c r="G578"/>
  <c r="K578"/>
  <c r="H578" s="1"/>
  <c r="I578" s="1"/>
  <c r="L578"/>
  <c r="G579"/>
  <c r="I579" s="1"/>
  <c r="K579"/>
  <c r="L579"/>
  <c r="H579" s="1"/>
  <c r="G580"/>
  <c r="K580"/>
  <c r="H580" s="1"/>
  <c r="I580" s="1"/>
  <c r="L580"/>
  <c r="G581"/>
  <c r="I581" s="1"/>
  <c r="K581"/>
  <c r="L581"/>
  <c r="H581" s="1"/>
  <c r="G582"/>
  <c r="K582"/>
  <c r="H582" s="1"/>
  <c r="I582" s="1"/>
  <c r="L582"/>
  <c r="G583"/>
  <c r="I583" s="1"/>
  <c r="K583"/>
  <c r="L583"/>
  <c r="H583" s="1"/>
  <c r="G584"/>
  <c r="K584"/>
  <c r="H584" s="1"/>
  <c r="I584" s="1"/>
  <c r="L584"/>
  <c r="G585"/>
  <c r="I585" s="1"/>
  <c r="K585"/>
  <c r="L585"/>
  <c r="H585" s="1"/>
  <c r="G586"/>
  <c r="K586"/>
  <c r="H586" s="1"/>
  <c r="I586" s="1"/>
  <c r="L586"/>
  <c r="G587"/>
  <c r="I587" s="1"/>
  <c r="K587"/>
  <c r="L587"/>
  <c r="H587" s="1"/>
  <c r="G588"/>
  <c r="K588"/>
  <c r="H588" s="1"/>
  <c r="I588" s="1"/>
  <c r="L588"/>
  <c r="G589"/>
  <c r="I589" s="1"/>
  <c r="K589"/>
  <c r="L589"/>
  <c r="H589" s="1"/>
  <c r="G590"/>
  <c r="K590"/>
  <c r="H590" s="1"/>
  <c r="I590" s="1"/>
  <c r="L590"/>
  <c r="G591"/>
  <c r="I591" s="1"/>
  <c r="K591"/>
  <c r="L591"/>
  <c r="H591" s="1"/>
  <c r="G592"/>
  <c r="K592"/>
  <c r="H592" s="1"/>
  <c r="I592" s="1"/>
  <c r="L592"/>
  <c r="G593"/>
  <c r="I593" s="1"/>
  <c r="K593"/>
  <c r="L593"/>
  <c r="H593" s="1"/>
  <c r="G594"/>
  <c r="K594"/>
  <c r="H594" s="1"/>
  <c r="I594" s="1"/>
  <c r="L594"/>
  <c r="G595"/>
  <c r="I595" s="1"/>
  <c r="K595"/>
  <c r="L595"/>
  <c r="H595" s="1"/>
  <c r="G596"/>
  <c r="K596"/>
  <c r="H596" s="1"/>
  <c r="I596" s="1"/>
  <c r="L596"/>
  <c r="G597"/>
  <c r="I597" s="1"/>
  <c r="K597"/>
  <c r="L597"/>
  <c r="H597" s="1"/>
  <c r="G598"/>
  <c r="K598"/>
  <c r="H598" s="1"/>
  <c r="I598" s="1"/>
  <c r="L598"/>
  <c r="G599"/>
  <c r="I599" s="1"/>
  <c r="K599"/>
  <c r="L599"/>
  <c r="H599" s="1"/>
  <c r="G600"/>
  <c r="K600"/>
  <c r="H600" s="1"/>
  <c r="I600" s="1"/>
  <c r="L600"/>
  <c r="G601"/>
  <c r="I601" s="1"/>
  <c r="K601"/>
  <c r="L601"/>
  <c r="H601" s="1"/>
  <c r="G602"/>
  <c r="K602"/>
  <c r="H602" s="1"/>
  <c r="I602" s="1"/>
  <c r="L602"/>
  <c r="G603"/>
  <c r="I603" s="1"/>
  <c r="K603"/>
  <c r="L603"/>
  <c r="H603" s="1"/>
  <c r="G604"/>
  <c r="K604"/>
  <c r="H604" s="1"/>
  <c r="I604" s="1"/>
  <c r="L604"/>
  <c r="G605"/>
  <c r="I605" s="1"/>
  <c r="K605"/>
  <c r="L605"/>
  <c r="H605" s="1"/>
  <c r="G606"/>
  <c r="K606"/>
  <c r="H606" s="1"/>
  <c r="I606" s="1"/>
  <c r="L606"/>
  <c r="G607"/>
  <c r="I607" s="1"/>
  <c r="K607"/>
  <c r="L607"/>
  <c r="H607" s="1"/>
  <c r="G608"/>
  <c r="K608"/>
  <c r="H608" s="1"/>
  <c r="I608" s="1"/>
  <c r="L608"/>
  <c r="G609"/>
  <c r="I609" s="1"/>
  <c r="K609"/>
  <c r="L609"/>
  <c r="H609" s="1"/>
  <c r="G610"/>
  <c r="K610"/>
  <c r="H610" s="1"/>
  <c r="I610" s="1"/>
  <c r="L610"/>
  <c r="G611"/>
  <c r="I611" s="1"/>
  <c r="K611"/>
  <c r="L611"/>
  <c r="H611" s="1"/>
  <c r="G612"/>
  <c r="K612"/>
  <c r="H612" s="1"/>
  <c r="I612" s="1"/>
  <c r="L612"/>
  <c r="G613"/>
  <c r="I613" s="1"/>
  <c r="K613"/>
  <c r="L613"/>
  <c r="H613" s="1"/>
  <c r="G614"/>
  <c r="K614"/>
  <c r="H614" s="1"/>
  <c r="I614" s="1"/>
  <c r="L614"/>
  <c r="G615"/>
  <c r="I615" s="1"/>
  <c r="K615"/>
  <c r="L615"/>
  <c r="H615" s="1"/>
  <c r="G616"/>
  <c r="K616"/>
  <c r="H616" s="1"/>
  <c r="I616" s="1"/>
  <c r="L616"/>
  <c r="G617"/>
  <c r="I617" s="1"/>
  <c r="K617"/>
  <c r="L617"/>
  <c r="H617" s="1"/>
  <c r="G618"/>
  <c r="K618"/>
  <c r="H618" s="1"/>
  <c r="I618" s="1"/>
  <c r="L618"/>
  <c r="G619"/>
  <c r="I619" s="1"/>
  <c r="K619"/>
  <c r="L619"/>
  <c r="H619" s="1"/>
  <c r="G620"/>
  <c r="K620"/>
  <c r="H620" s="1"/>
  <c r="I620" s="1"/>
  <c r="L620"/>
  <c r="G621"/>
  <c r="I621" s="1"/>
  <c r="K621"/>
  <c r="L621"/>
  <c r="H621" s="1"/>
  <c r="G622"/>
  <c r="K622"/>
  <c r="H622" s="1"/>
  <c r="I622" s="1"/>
  <c r="L622"/>
  <c r="G623"/>
  <c r="I623" s="1"/>
  <c r="K623"/>
  <c r="L623"/>
  <c r="H623" s="1"/>
  <c r="G624"/>
  <c r="K624"/>
  <c r="H624" s="1"/>
  <c r="I624" s="1"/>
  <c r="L624"/>
  <c r="G625"/>
  <c r="I625" s="1"/>
  <c r="K625"/>
  <c r="L625"/>
  <c r="H625" s="1"/>
  <c r="G626"/>
  <c r="K626"/>
  <c r="H626" s="1"/>
  <c r="I626" s="1"/>
  <c r="L626"/>
  <c r="G627"/>
  <c r="I627" s="1"/>
  <c r="K627"/>
  <c r="L627"/>
  <c r="H627" s="1"/>
  <c r="G628"/>
  <c r="K628"/>
  <c r="H628" s="1"/>
  <c r="I628" s="1"/>
  <c r="L628"/>
  <c r="G629"/>
  <c r="I629" s="1"/>
  <c r="K629"/>
  <c r="L629"/>
  <c r="H629" s="1"/>
  <c r="G630"/>
  <c r="K630"/>
  <c r="H630" s="1"/>
  <c r="I630" s="1"/>
  <c r="L630"/>
  <c r="G631"/>
  <c r="I631" s="1"/>
  <c r="K631"/>
  <c r="L631"/>
  <c r="H631" s="1"/>
  <c r="G632"/>
  <c r="K632"/>
  <c r="H632" s="1"/>
  <c r="I632" s="1"/>
  <c r="L632"/>
  <c r="G633"/>
  <c r="I633" s="1"/>
  <c r="K633"/>
  <c r="L633"/>
  <c r="H633" s="1"/>
  <c r="G634"/>
  <c r="K634"/>
  <c r="H634" s="1"/>
  <c r="I634" s="1"/>
  <c r="L634"/>
  <c r="G635"/>
  <c r="I635" s="1"/>
  <c r="K635"/>
  <c r="L635"/>
  <c r="H635" s="1"/>
  <c r="G636"/>
  <c r="K636"/>
  <c r="H636" s="1"/>
  <c r="I636" s="1"/>
  <c r="L636"/>
  <c r="G637"/>
  <c r="I637" s="1"/>
  <c r="K637"/>
  <c r="L637"/>
  <c r="H637" s="1"/>
  <c r="G638"/>
  <c r="K638"/>
  <c r="H638" s="1"/>
  <c r="I638" s="1"/>
  <c r="L638"/>
  <c r="G639"/>
  <c r="I639" s="1"/>
  <c r="K639"/>
  <c r="L639"/>
  <c r="H639" s="1"/>
  <c r="G640"/>
  <c r="K640"/>
  <c r="H640" s="1"/>
  <c r="I640" s="1"/>
  <c r="L640"/>
  <c r="G641"/>
  <c r="I641" s="1"/>
  <c r="K641"/>
  <c r="L641"/>
  <c r="H641" s="1"/>
  <c r="G642"/>
  <c r="K642"/>
  <c r="H642" s="1"/>
  <c r="I642" s="1"/>
  <c r="L642"/>
  <c r="G643"/>
  <c r="I643" s="1"/>
  <c r="K643"/>
  <c r="L643"/>
  <c r="H643" s="1"/>
  <c r="G644"/>
  <c r="K644"/>
  <c r="H644" s="1"/>
  <c r="I644" s="1"/>
  <c r="L644"/>
  <c r="G645"/>
  <c r="I645" s="1"/>
  <c r="K645"/>
  <c r="L645"/>
  <c r="H645" s="1"/>
  <c r="G646"/>
  <c r="K646"/>
  <c r="H646" s="1"/>
  <c r="I646" s="1"/>
  <c r="L646"/>
  <c r="G647"/>
  <c r="I647" s="1"/>
  <c r="K647"/>
  <c r="L647"/>
  <c r="H647" s="1"/>
  <c r="G648"/>
  <c r="K648"/>
  <c r="H648" s="1"/>
  <c r="I648" s="1"/>
  <c r="L648"/>
  <c r="G649"/>
  <c r="I649" s="1"/>
  <c r="K649"/>
  <c r="L649"/>
  <c r="H649" s="1"/>
  <c r="G650"/>
  <c r="K650"/>
  <c r="H650" s="1"/>
  <c r="I650" s="1"/>
  <c r="L650"/>
  <c r="G651"/>
  <c r="I651" s="1"/>
  <c r="K651"/>
  <c r="L651"/>
  <c r="H651" s="1"/>
  <c r="G652"/>
  <c r="K652"/>
  <c r="H652" s="1"/>
  <c r="I652" s="1"/>
  <c r="L652"/>
  <c r="G653"/>
  <c r="I653" s="1"/>
  <c r="K653"/>
  <c r="L653"/>
  <c r="H653" s="1"/>
  <c r="G654"/>
  <c r="K654"/>
  <c r="H654" s="1"/>
  <c r="I654" s="1"/>
  <c r="L654"/>
  <c r="G655"/>
  <c r="I655" s="1"/>
  <c r="K655"/>
  <c r="L655"/>
  <c r="H655" s="1"/>
  <c r="G656"/>
  <c r="K656"/>
  <c r="H656" s="1"/>
  <c r="I656" s="1"/>
  <c r="L656"/>
  <c r="G657"/>
  <c r="I657" s="1"/>
  <c r="K657"/>
  <c r="L657"/>
  <c r="H657" s="1"/>
  <c r="G658"/>
  <c r="K658"/>
  <c r="H658" s="1"/>
  <c r="I658" s="1"/>
  <c r="L658"/>
  <c r="G659"/>
  <c r="I659" s="1"/>
  <c r="K659"/>
  <c r="L659"/>
  <c r="H659" s="1"/>
  <c r="G660"/>
  <c r="K660"/>
  <c r="H660" s="1"/>
  <c r="I660" s="1"/>
  <c r="L660"/>
  <c r="G661"/>
  <c r="I661" s="1"/>
  <c r="K661"/>
  <c r="L661"/>
  <c r="H661" s="1"/>
  <c r="G662"/>
  <c r="K662"/>
  <c r="H662" s="1"/>
  <c r="I662" s="1"/>
  <c r="L662"/>
  <c r="G663"/>
  <c r="I663" s="1"/>
  <c r="K663"/>
  <c r="L663"/>
  <c r="H663" s="1"/>
  <c r="G664"/>
  <c r="K664"/>
  <c r="H664" s="1"/>
  <c r="I664" s="1"/>
  <c r="L664"/>
  <c r="G665"/>
  <c r="I665" s="1"/>
  <c r="K665"/>
  <c r="L665"/>
  <c r="H665" s="1"/>
  <c r="G666"/>
  <c r="K666"/>
  <c r="H666" s="1"/>
  <c r="I666" s="1"/>
  <c r="L666"/>
  <c r="G667"/>
  <c r="I667" s="1"/>
  <c r="K667"/>
  <c r="L667"/>
  <c r="H667" s="1"/>
  <c r="G668"/>
  <c r="K668"/>
  <c r="H668" s="1"/>
  <c r="I668" s="1"/>
  <c r="L668"/>
  <c r="G669"/>
  <c r="I669" s="1"/>
  <c r="K669"/>
  <c r="L669"/>
  <c r="H669" s="1"/>
  <c r="G670"/>
  <c r="K670"/>
  <c r="H670" s="1"/>
  <c r="I670" s="1"/>
  <c r="L670"/>
  <c r="G671"/>
  <c r="I671" s="1"/>
  <c r="K671"/>
  <c r="L671"/>
  <c r="H671" s="1"/>
  <c r="G672"/>
  <c r="K672"/>
  <c r="H672" s="1"/>
  <c r="I672" s="1"/>
  <c r="L672"/>
  <c r="G673"/>
  <c r="I673" s="1"/>
  <c r="K673"/>
  <c r="L673"/>
  <c r="H673" s="1"/>
  <c r="G674"/>
  <c r="K674"/>
  <c r="H674" s="1"/>
  <c r="I674" s="1"/>
  <c r="L674"/>
  <c r="G675"/>
  <c r="I675" s="1"/>
  <c r="K675"/>
  <c r="L675"/>
  <c r="H675" s="1"/>
  <c r="G676"/>
  <c r="K676"/>
  <c r="H676" s="1"/>
  <c r="I676" s="1"/>
  <c r="L676"/>
  <c r="G677"/>
  <c r="I677" s="1"/>
  <c r="K677"/>
  <c r="L677"/>
  <c r="H677" s="1"/>
  <c r="G678"/>
  <c r="K678"/>
  <c r="H678" s="1"/>
  <c r="I678" s="1"/>
  <c r="L678"/>
  <c r="G679"/>
  <c r="I679" s="1"/>
  <c r="K679"/>
  <c r="L679"/>
  <c r="H679" s="1"/>
  <c r="G680"/>
  <c r="K680"/>
  <c r="H680" s="1"/>
  <c r="I680" s="1"/>
  <c r="L680"/>
  <c r="G681"/>
  <c r="I681" s="1"/>
  <c r="K681"/>
  <c r="L681"/>
  <c r="H681" s="1"/>
  <c r="G682"/>
  <c r="K682"/>
  <c r="H682" s="1"/>
  <c r="I682" s="1"/>
  <c r="L682"/>
  <c r="G683"/>
  <c r="I683" s="1"/>
  <c r="K683"/>
  <c r="L683"/>
  <c r="H683" s="1"/>
  <c r="G684"/>
  <c r="K684"/>
  <c r="H684" s="1"/>
  <c r="I684" s="1"/>
  <c r="L684"/>
  <c r="G685"/>
  <c r="I685" s="1"/>
  <c r="K685"/>
  <c r="L685"/>
  <c r="H685" s="1"/>
  <c r="G686"/>
  <c r="K686"/>
  <c r="H686" s="1"/>
  <c r="I686" s="1"/>
  <c r="L686"/>
  <c r="G687"/>
  <c r="I687" s="1"/>
  <c r="K687"/>
  <c r="L687"/>
  <c r="H687" s="1"/>
  <c r="G688"/>
  <c r="K688"/>
  <c r="H688" s="1"/>
  <c r="I688" s="1"/>
  <c r="L688"/>
  <c r="G689"/>
  <c r="I689" s="1"/>
  <c r="K689"/>
  <c r="L689"/>
  <c r="H689" s="1"/>
  <c r="G690"/>
  <c r="K690"/>
  <c r="H690" s="1"/>
  <c r="I690" s="1"/>
  <c r="L690"/>
  <c r="G691"/>
  <c r="I691" s="1"/>
  <c r="K691"/>
  <c r="L691"/>
  <c r="H691" s="1"/>
  <c r="G692"/>
  <c r="K692"/>
  <c r="H692" s="1"/>
  <c r="I692" s="1"/>
  <c r="L692"/>
  <c r="G693"/>
  <c r="I693" s="1"/>
  <c r="K693"/>
  <c r="L693"/>
  <c r="H693" s="1"/>
  <c r="G694"/>
  <c r="K694"/>
  <c r="H694" s="1"/>
  <c r="I694" s="1"/>
  <c r="L694"/>
  <c r="G695"/>
  <c r="I695" s="1"/>
  <c r="K695"/>
  <c r="L695"/>
  <c r="H695" s="1"/>
  <c r="G696"/>
  <c r="K696"/>
  <c r="H696" s="1"/>
  <c r="I696" s="1"/>
  <c r="L696"/>
  <c r="G697"/>
  <c r="I697" s="1"/>
  <c r="K697"/>
  <c r="L697"/>
  <c r="H697" s="1"/>
  <c r="G698"/>
  <c r="K698"/>
  <c r="H698" s="1"/>
  <c r="I698" s="1"/>
  <c r="L698"/>
  <c r="G699"/>
  <c r="I699" s="1"/>
  <c r="K699"/>
  <c r="L699"/>
  <c r="H699" s="1"/>
  <c r="G700"/>
  <c r="K700"/>
  <c r="H700" s="1"/>
  <c r="I700" s="1"/>
  <c r="L700"/>
  <c r="G701"/>
  <c r="I701" s="1"/>
  <c r="K701"/>
  <c r="L701"/>
  <c r="H701" s="1"/>
  <c r="G702"/>
  <c r="K702"/>
  <c r="H702" s="1"/>
  <c r="I702" s="1"/>
  <c r="L702"/>
  <c r="G703"/>
  <c r="I703" s="1"/>
  <c r="K703"/>
  <c r="L703"/>
  <c r="H703" s="1"/>
  <c r="G704"/>
  <c r="K704"/>
  <c r="H704" s="1"/>
  <c r="I704" s="1"/>
  <c r="L704"/>
  <c r="G705"/>
  <c r="I705" s="1"/>
  <c r="K705"/>
  <c r="L705"/>
  <c r="H705" s="1"/>
  <c r="G706"/>
  <c r="K706"/>
  <c r="H706" s="1"/>
  <c r="I706" s="1"/>
  <c r="L706"/>
  <c r="G707"/>
  <c r="I707" s="1"/>
  <c r="K707"/>
  <c r="L707"/>
  <c r="H707" s="1"/>
  <c r="G708"/>
  <c r="K708"/>
  <c r="H708" s="1"/>
  <c r="I708" s="1"/>
  <c r="L708"/>
  <c r="G709"/>
  <c r="I709" s="1"/>
  <c r="K709"/>
  <c r="L709"/>
  <c r="H709" s="1"/>
  <c r="G710"/>
  <c r="K710"/>
  <c r="H710" s="1"/>
  <c r="I710" s="1"/>
  <c r="L710"/>
  <c r="G711"/>
  <c r="I711" s="1"/>
  <c r="K711"/>
  <c r="L711"/>
  <c r="H711" s="1"/>
  <c r="G712"/>
  <c r="K712"/>
  <c r="H712" s="1"/>
  <c r="I712" s="1"/>
  <c r="L712"/>
  <c r="G713"/>
  <c r="I713" s="1"/>
  <c r="K713"/>
  <c r="L713"/>
  <c r="H713" s="1"/>
  <c r="G714"/>
  <c r="K714"/>
  <c r="H714" s="1"/>
  <c r="I714" s="1"/>
  <c r="L714"/>
  <c r="G715"/>
  <c r="I715" s="1"/>
  <c r="K715"/>
  <c r="L715"/>
  <c r="H715" s="1"/>
  <c r="G716"/>
  <c r="K716"/>
  <c r="H716" s="1"/>
  <c r="I716" s="1"/>
  <c r="L716"/>
  <c r="G717"/>
  <c r="I717" s="1"/>
  <c r="K717"/>
  <c r="L717"/>
  <c r="H717" s="1"/>
  <c r="G718"/>
  <c r="K718"/>
  <c r="H718" s="1"/>
  <c r="I718" s="1"/>
  <c r="L718"/>
  <c r="G719"/>
  <c r="I719" s="1"/>
  <c r="K719"/>
  <c r="L719"/>
  <c r="H719" s="1"/>
  <c r="G720"/>
  <c r="K720"/>
  <c r="H720" s="1"/>
  <c r="I720" s="1"/>
  <c r="L720"/>
  <c r="G721"/>
  <c r="I721" s="1"/>
  <c r="K721"/>
  <c r="L721"/>
  <c r="H721" s="1"/>
  <c r="G722"/>
  <c r="K722"/>
  <c r="H722" s="1"/>
  <c r="I722" s="1"/>
  <c r="L722"/>
  <c r="G723"/>
  <c r="I723" s="1"/>
  <c r="K723"/>
  <c r="L723"/>
  <c r="H723" s="1"/>
  <c r="G724"/>
  <c r="K724"/>
  <c r="H724" s="1"/>
  <c r="I724" s="1"/>
  <c r="L724"/>
  <c r="G725"/>
  <c r="I725" s="1"/>
  <c r="K725"/>
  <c r="L725"/>
  <c r="H725" s="1"/>
  <c r="G726"/>
  <c r="K726"/>
  <c r="H726" s="1"/>
  <c r="I726" s="1"/>
  <c r="L726"/>
  <c r="G727"/>
  <c r="I727" s="1"/>
  <c r="K727"/>
  <c r="L727"/>
  <c r="H727" s="1"/>
  <c r="G728"/>
  <c r="K728"/>
  <c r="H728" s="1"/>
  <c r="I728" s="1"/>
  <c r="L728"/>
  <c r="G729"/>
  <c r="I729" s="1"/>
  <c r="K729"/>
  <c r="L729"/>
  <c r="H729" s="1"/>
  <c r="G730"/>
  <c r="K730"/>
  <c r="H730" s="1"/>
  <c r="I730" s="1"/>
  <c r="L730"/>
  <c r="G731"/>
  <c r="I731" s="1"/>
  <c r="K731"/>
  <c r="L731"/>
  <c r="H731" s="1"/>
  <c r="G732"/>
  <c r="K732"/>
  <c r="H732" s="1"/>
  <c r="I732" s="1"/>
  <c r="L732"/>
  <c r="G733"/>
  <c r="I733" s="1"/>
  <c r="K733"/>
  <c r="L733"/>
  <c r="H733" s="1"/>
  <c r="G734"/>
  <c r="K734"/>
  <c r="H734" s="1"/>
  <c r="I734" s="1"/>
  <c r="L734"/>
  <c r="G735"/>
  <c r="I735" s="1"/>
  <c r="K735"/>
  <c r="L735"/>
  <c r="H735" s="1"/>
  <c r="G736"/>
  <c r="K736"/>
  <c r="H736" s="1"/>
  <c r="I736" s="1"/>
  <c r="L736"/>
  <c r="G737"/>
  <c r="I737" s="1"/>
  <c r="K737"/>
  <c r="L737"/>
  <c r="H737" s="1"/>
  <c r="G738"/>
  <c r="K738"/>
  <c r="H738" s="1"/>
  <c r="I738" s="1"/>
  <c r="L738"/>
  <c r="G739"/>
  <c r="I739" s="1"/>
  <c r="K739"/>
  <c r="L739"/>
  <c r="H739" s="1"/>
  <c r="G740"/>
  <c r="K740"/>
  <c r="H740" s="1"/>
  <c r="I740" s="1"/>
  <c r="L740"/>
  <c r="G741"/>
  <c r="I741" s="1"/>
  <c r="K741"/>
  <c r="L741"/>
  <c r="H741" s="1"/>
  <c r="G742"/>
  <c r="K742"/>
  <c r="H742" s="1"/>
  <c r="I742" s="1"/>
  <c r="L742"/>
  <c r="G743"/>
  <c r="I743" s="1"/>
  <c r="K743"/>
  <c r="L743"/>
  <c r="H743" s="1"/>
  <c r="G744"/>
  <c r="K744"/>
  <c r="H744" s="1"/>
  <c r="I744" s="1"/>
  <c r="L744"/>
  <c r="G745"/>
  <c r="I745" s="1"/>
  <c r="K745"/>
  <c r="L745"/>
  <c r="H745" s="1"/>
  <c r="G746"/>
  <c r="K746"/>
  <c r="H746" s="1"/>
  <c r="I746" s="1"/>
  <c r="L746"/>
  <c r="G747"/>
  <c r="I747" s="1"/>
  <c r="K747"/>
  <c r="L747"/>
  <c r="H747" s="1"/>
  <c r="G748"/>
  <c r="K748"/>
  <c r="H748" s="1"/>
  <c r="I748" s="1"/>
  <c r="L748"/>
  <c r="G749"/>
  <c r="I749" s="1"/>
  <c r="K749"/>
  <c r="L749"/>
  <c r="H749" s="1"/>
  <c r="G750"/>
  <c r="K750"/>
  <c r="H750" s="1"/>
  <c r="I750" s="1"/>
  <c r="L750"/>
  <c r="G751"/>
  <c r="I751" s="1"/>
  <c r="K751"/>
  <c r="L751"/>
  <c r="H751" s="1"/>
  <c r="G752"/>
  <c r="K752"/>
  <c r="H752" s="1"/>
  <c r="I752" s="1"/>
  <c r="L752"/>
  <c r="G753"/>
  <c r="I753" s="1"/>
  <c r="K753"/>
  <c r="L753"/>
  <c r="H753" s="1"/>
  <c r="G754"/>
  <c r="K754"/>
  <c r="H754" s="1"/>
  <c r="I754" s="1"/>
  <c r="L754"/>
  <c r="G755"/>
  <c r="I755" s="1"/>
  <c r="K755"/>
  <c r="L755"/>
  <c r="H755" s="1"/>
  <c r="G756"/>
  <c r="K756"/>
  <c r="H756" s="1"/>
  <c r="I756" s="1"/>
  <c r="L756"/>
  <c r="G757"/>
  <c r="I757" s="1"/>
  <c r="K757"/>
  <c r="L757"/>
  <c r="H757" s="1"/>
  <c r="G758"/>
  <c r="K758"/>
  <c r="H758" s="1"/>
  <c r="I758" s="1"/>
  <c r="L758"/>
  <c r="G759"/>
  <c r="I759" s="1"/>
  <c r="K759"/>
  <c r="L759"/>
  <c r="H759" s="1"/>
  <c r="G760"/>
  <c r="K760"/>
  <c r="H760" s="1"/>
  <c r="I760" s="1"/>
  <c r="L760"/>
  <c r="G761"/>
  <c r="I761" s="1"/>
  <c r="K761"/>
  <c r="L761"/>
  <c r="H761" s="1"/>
  <c r="G762"/>
  <c r="K762"/>
  <c r="H762" s="1"/>
  <c r="I762" s="1"/>
  <c r="L762"/>
  <c r="G763"/>
  <c r="I763" s="1"/>
  <c r="K763"/>
  <c r="L763"/>
  <c r="H763" s="1"/>
  <c r="G764"/>
  <c r="K764"/>
  <c r="H764" s="1"/>
  <c r="I764" s="1"/>
  <c r="L764"/>
  <c r="G765"/>
  <c r="I765" s="1"/>
  <c r="K765"/>
  <c r="L765"/>
  <c r="H765" s="1"/>
  <c r="G766"/>
  <c r="K766"/>
  <c r="H766" s="1"/>
  <c r="I766" s="1"/>
  <c r="L766"/>
  <c r="G767"/>
  <c r="I767" s="1"/>
  <c r="K767"/>
  <c r="L767"/>
  <c r="H767" s="1"/>
  <c r="G768"/>
  <c r="K768"/>
  <c r="H768" s="1"/>
  <c r="I768" s="1"/>
  <c r="L768"/>
  <c r="G769"/>
  <c r="I769" s="1"/>
  <c r="K769"/>
  <c r="L769"/>
  <c r="H769" s="1"/>
  <c r="G770"/>
  <c r="K770"/>
  <c r="L770"/>
  <c r="H770" s="1"/>
  <c r="I770" s="1"/>
  <c r="G771"/>
  <c r="K771"/>
  <c r="L771"/>
  <c r="H771" s="1"/>
  <c r="I771" s="1"/>
  <c r="G772"/>
  <c r="K772"/>
  <c r="H772" s="1"/>
  <c r="I772" s="1"/>
  <c r="L772"/>
  <c r="G773"/>
  <c r="K773"/>
  <c r="L773"/>
  <c r="H773" s="1"/>
  <c r="I773" s="1"/>
  <c r="G774"/>
  <c r="K774"/>
  <c r="H774" s="1"/>
  <c r="I774" s="1"/>
  <c r="L774"/>
  <c r="G775"/>
  <c r="K775"/>
  <c r="L775"/>
  <c r="H775" s="1"/>
  <c r="I775" s="1"/>
  <c r="G776"/>
  <c r="K776"/>
  <c r="H776" s="1"/>
  <c r="I776" s="1"/>
  <c r="L776"/>
  <c r="G777"/>
  <c r="K777"/>
  <c r="L777"/>
  <c r="H777" s="1"/>
  <c r="I777" s="1"/>
  <c r="G778"/>
  <c r="K778"/>
  <c r="H778" s="1"/>
  <c r="I778" s="1"/>
  <c r="L778"/>
  <c r="G779"/>
  <c r="K779"/>
  <c r="L779"/>
  <c r="H779" s="1"/>
  <c r="I779" s="1"/>
  <c r="G780"/>
  <c r="K780"/>
  <c r="H780" s="1"/>
  <c r="I780" s="1"/>
  <c r="L780"/>
  <c r="G781"/>
  <c r="K781"/>
  <c r="L781"/>
  <c r="H781" s="1"/>
  <c r="I781" s="1"/>
  <c r="G782"/>
  <c r="K782"/>
  <c r="H782" s="1"/>
  <c r="I782" s="1"/>
  <c r="L782"/>
  <c r="G783"/>
  <c r="K783"/>
  <c r="L783"/>
  <c r="H783" s="1"/>
  <c r="I783" s="1"/>
  <c r="G784"/>
  <c r="K784"/>
  <c r="H784" s="1"/>
  <c r="I784" s="1"/>
  <c r="L784"/>
  <c r="G785"/>
  <c r="K785"/>
  <c r="L785"/>
  <c r="H785" s="1"/>
  <c r="I785" s="1"/>
  <c r="G786"/>
  <c r="K786"/>
  <c r="H786" s="1"/>
  <c r="I786" s="1"/>
  <c r="L786"/>
  <c r="G787"/>
  <c r="K787"/>
  <c r="L787"/>
  <c r="H787" s="1"/>
  <c r="I787" s="1"/>
  <c r="G788"/>
  <c r="K788"/>
  <c r="H788" s="1"/>
  <c r="I788" s="1"/>
  <c r="L788"/>
  <c r="G789"/>
  <c r="K789"/>
  <c r="L789"/>
  <c r="H789" s="1"/>
  <c r="I789" s="1"/>
  <c r="L145"/>
  <c r="L146"/>
  <c r="L147"/>
  <c r="D35" i="2"/>
  <c r="D3"/>
  <c r="D4"/>
  <c r="D5"/>
  <c r="D6"/>
  <c r="D7"/>
  <c r="D8"/>
  <c r="D9"/>
  <c r="D10"/>
  <c r="D11"/>
  <c r="D12"/>
  <c r="D13"/>
  <c r="D14"/>
  <c r="D15"/>
  <c r="D16"/>
  <c r="D17"/>
  <c r="G2" i="1" s="1"/>
  <c r="D18" i="2"/>
  <c r="D19"/>
  <c r="D20"/>
  <c r="D21"/>
  <c r="D22"/>
  <c r="D23"/>
  <c r="D24"/>
  <c r="D25"/>
  <c r="D26"/>
  <c r="D27"/>
  <c r="D28"/>
  <c r="D29"/>
  <c r="D30"/>
  <c r="D31"/>
  <c r="D32"/>
  <c r="D33"/>
  <c r="D34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2"/>
  <c r="B3" i="4"/>
  <c r="B4"/>
  <c r="B5"/>
  <c r="B6"/>
  <c r="B7"/>
  <c r="B8"/>
  <c r="B9"/>
  <c r="B10"/>
  <c r="B11"/>
  <c r="B2"/>
  <c r="D2" i="1"/>
  <c r="G790"/>
  <c r="I790" s="1"/>
  <c r="K790"/>
  <c r="L790"/>
  <c r="H790" s="1"/>
  <c r="G791"/>
  <c r="I791" s="1"/>
  <c r="K791"/>
  <c r="L791"/>
  <c r="G792"/>
  <c r="I792" s="1"/>
  <c r="K792"/>
  <c r="L792"/>
  <c r="H792" s="1"/>
  <c r="G793"/>
  <c r="I793" s="1"/>
  <c r="K793"/>
  <c r="L793"/>
  <c r="G340"/>
  <c r="I340" s="1"/>
  <c r="K340"/>
  <c r="L340"/>
  <c r="G341"/>
  <c r="I341" s="1"/>
  <c r="K341"/>
  <c r="L341"/>
  <c r="K94"/>
  <c r="L94"/>
  <c r="G94"/>
  <c r="I94" s="1"/>
  <c r="K97"/>
  <c r="L97"/>
  <c r="K98"/>
  <c r="L98"/>
  <c r="K99"/>
  <c r="L99"/>
  <c r="G97"/>
  <c r="I97" s="1"/>
  <c r="G98"/>
  <c r="I98" s="1"/>
  <c r="G99"/>
  <c r="I99" s="1"/>
  <c r="G12"/>
  <c r="I12" s="1"/>
  <c r="G13"/>
  <c r="I13" s="1"/>
  <c r="G14"/>
  <c r="I14" s="1"/>
  <c r="K14"/>
  <c r="L14"/>
  <c r="K13"/>
  <c r="L13"/>
  <c r="K12"/>
  <c r="L12"/>
  <c r="G11"/>
  <c r="I11" s="1"/>
  <c r="K11"/>
  <c r="L11"/>
  <c r="L152"/>
  <c r="K152"/>
  <c r="G152"/>
  <c r="I152" s="1"/>
  <c r="G148"/>
  <c r="I148" s="1"/>
  <c r="K148"/>
  <c r="L148"/>
  <c r="G288"/>
  <c r="I288" s="1"/>
  <c r="G287"/>
  <c r="I287" s="1"/>
  <c r="G316"/>
  <c r="I316" s="1"/>
  <c r="G315"/>
  <c r="I315" s="1"/>
  <c r="G329"/>
  <c r="I329" s="1"/>
  <c r="K329"/>
  <c r="L329"/>
  <c r="G330"/>
  <c r="I330" s="1"/>
  <c r="K330"/>
  <c r="L330"/>
  <c r="G310"/>
  <c r="I310" s="1"/>
  <c r="K310"/>
  <c r="L310"/>
  <c r="G311"/>
  <c r="I311" s="1"/>
  <c r="K311"/>
  <c r="L311"/>
  <c r="G312"/>
  <c r="I312" s="1"/>
  <c r="K312"/>
  <c r="L312"/>
  <c r="G313"/>
  <c r="I313" s="1"/>
  <c r="K313"/>
  <c r="L313"/>
  <c r="G314"/>
  <c r="I314" s="1"/>
  <c r="K314"/>
  <c r="L314"/>
  <c r="K315"/>
  <c r="L315"/>
  <c r="K316"/>
  <c r="L316"/>
  <c r="G295"/>
  <c r="I295" s="1"/>
  <c r="K295"/>
  <c r="L295"/>
  <c r="G283"/>
  <c r="I283" s="1"/>
  <c r="K283"/>
  <c r="L283"/>
  <c r="G284"/>
  <c r="I284" s="1"/>
  <c r="K284"/>
  <c r="L284"/>
  <c r="G285"/>
  <c r="I285" s="1"/>
  <c r="K285"/>
  <c r="L285"/>
  <c r="G286"/>
  <c r="I286" s="1"/>
  <c r="K286"/>
  <c r="L286"/>
  <c r="K287"/>
  <c r="L287"/>
  <c r="K288"/>
  <c r="L288"/>
  <c r="L3"/>
  <c r="K3"/>
  <c r="K2"/>
  <c r="L2"/>
  <c r="K157"/>
  <c r="L157"/>
  <c r="L149"/>
  <c r="K149"/>
  <c r="G149"/>
  <c r="I149" s="1"/>
  <c r="L151"/>
  <c r="K151"/>
  <c r="G151"/>
  <c r="I151" s="1"/>
  <c r="L82"/>
  <c r="K82"/>
  <c r="L334"/>
  <c r="K334"/>
  <c r="L331"/>
  <c r="K331"/>
  <c r="L320"/>
  <c r="K320"/>
  <c r="L317"/>
  <c r="K317"/>
  <c r="L307"/>
  <c r="K307"/>
  <c r="L303"/>
  <c r="K303"/>
  <c r="L301"/>
  <c r="K301"/>
  <c r="L296"/>
  <c r="K296"/>
  <c r="L293"/>
  <c r="K293"/>
  <c r="L290"/>
  <c r="K290"/>
  <c r="L281"/>
  <c r="K281"/>
  <c r="L277"/>
  <c r="K277"/>
  <c r="L273"/>
  <c r="K273"/>
  <c r="K274"/>
  <c r="L274"/>
  <c r="K275"/>
  <c r="L275"/>
  <c r="K276"/>
  <c r="L276"/>
  <c r="K278"/>
  <c r="L278"/>
  <c r="K279"/>
  <c r="L279"/>
  <c r="G275"/>
  <c r="I275" s="1"/>
  <c r="G279"/>
  <c r="I279" s="1"/>
  <c r="G8"/>
  <c r="I8" s="1"/>
  <c r="L8"/>
  <c r="K8"/>
  <c r="L10"/>
  <c r="K10"/>
  <c r="G130"/>
  <c r="I130" s="1"/>
  <c r="L5"/>
  <c r="K5"/>
  <c r="L6"/>
  <c r="K6"/>
  <c r="L7"/>
  <c r="K7"/>
  <c r="L9"/>
  <c r="K9"/>
  <c r="L342"/>
  <c r="K342"/>
  <c r="L268"/>
  <c r="K268"/>
  <c r="G268"/>
  <c r="I268" s="1"/>
  <c r="L255"/>
  <c r="K255"/>
  <c r="G255"/>
  <c r="I255" s="1"/>
  <c r="L130"/>
  <c r="K130"/>
  <c r="L121"/>
  <c r="K121"/>
  <c r="G121"/>
  <c r="I121" s="1"/>
  <c r="L89"/>
  <c r="K89"/>
  <c r="G89"/>
  <c r="I89" s="1"/>
  <c r="L33"/>
  <c r="K33"/>
  <c r="G33"/>
  <c r="I33" s="1"/>
  <c r="L101"/>
  <c r="L102"/>
  <c r="K101"/>
  <c r="K102"/>
  <c r="L75"/>
  <c r="K75"/>
  <c r="L58"/>
  <c r="K58"/>
  <c r="L20"/>
  <c r="K20"/>
  <c r="L41"/>
  <c r="K41"/>
  <c r="L133"/>
  <c r="K133"/>
  <c r="G133"/>
  <c r="I133" s="1"/>
  <c r="L132"/>
  <c r="K132"/>
  <c r="L111"/>
  <c r="K111"/>
  <c r="L67"/>
  <c r="K67"/>
  <c r="G67"/>
  <c r="I67" s="1"/>
  <c r="L36"/>
  <c r="K36"/>
  <c r="L37"/>
  <c r="K37"/>
  <c r="L38"/>
  <c r="K38"/>
  <c r="G38"/>
  <c r="I38" s="1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G430"/>
  <c r="I430" s="1"/>
  <c r="G435"/>
  <c r="I435" s="1"/>
  <c r="G440"/>
  <c r="I440" s="1"/>
  <c r="G446"/>
  <c r="I446" s="1"/>
  <c r="G451"/>
  <c r="I451" s="1"/>
  <c r="G457"/>
  <c r="I457" s="1"/>
  <c r="G466"/>
  <c r="I466" s="1"/>
  <c r="G472"/>
  <c r="I472" s="1"/>
  <c r="G475"/>
  <c r="I475" s="1"/>
  <c r="G480"/>
  <c r="I480" s="1"/>
  <c r="G485"/>
  <c r="I485" s="1"/>
  <c r="G487"/>
  <c r="I487" s="1"/>
  <c r="G492"/>
  <c r="I492" s="1"/>
  <c r="G506"/>
  <c r="I506" s="1"/>
  <c r="G511"/>
  <c r="I511" s="1"/>
  <c r="L514"/>
  <c r="K514"/>
  <c r="L513"/>
  <c r="K513"/>
  <c r="L512"/>
  <c r="K512"/>
  <c r="L511"/>
  <c r="K511"/>
  <c r="L510"/>
  <c r="K510"/>
  <c r="L509"/>
  <c r="K509"/>
  <c r="L508"/>
  <c r="K508"/>
  <c r="L507"/>
  <c r="K507"/>
  <c r="L506"/>
  <c r="K506"/>
  <c r="L505"/>
  <c r="K505"/>
  <c r="L504"/>
  <c r="K504"/>
  <c r="L503"/>
  <c r="K503"/>
  <c r="L502"/>
  <c r="K502"/>
  <c r="L501"/>
  <c r="K501"/>
  <c r="L500"/>
  <c r="K500"/>
  <c r="L499"/>
  <c r="K499"/>
  <c r="L498"/>
  <c r="K498"/>
  <c r="L497"/>
  <c r="K497"/>
  <c r="L496"/>
  <c r="K496"/>
  <c r="L495"/>
  <c r="K495"/>
  <c r="L494"/>
  <c r="K494"/>
  <c r="L493"/>
  <c r="K493"/>
  <c r="L492"/>
  <c r="K492"/>
  <c r="L491"/>
  <c r="K491"/>
  <c r="L490"/>
  <c r="K490"/>
  <c r="L489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G351"/>
  <c r="I351" s="1"/>
  <c r="G361"/>
  <c r="I361" s="1"/>
  <c r="G387"/>
  <c r="I387" s="1"/>
  <c r="G389"/>
  <c r="I389" s="1"/>
  <c r="G392"/>
  <c r="I392" s="1"/>
  <c r="G398"/>
  <c r="I398" s="1"/>
  <c r="G410"/>
  <c r="I410" s="1"/>
  <c r="G415"/>
  <c r="I415" s="1"/>
  <c r="G416"/>
  <c r="I416" s="1"/>
  <c r="G424"/>
  <c r="I424" s="1"/>
  <c r="L272"/>
  <c r="L280"/>
  <c r="L282"/>
  <c r="L289"/>
  <c r="L291"/>
  <c r="L292"/>
  <c r="L294"/>
  <c r="L297"/>
  <c r="L298"/>
  <c r="L299"/>
  <c r="L300"/>
  <c r="L302"/>
  <c r="L304"/>
  <c r="L305"/>
  <c r="L306"/>
  <c r="L308"/>
  <c r="L309"/>
  <c r="L318"/>
  <c r="L319"/>
  <c r="L321"/>
  <c r="L322"/>
  <c r="L323"/>
  <c r="L324"/>
  <c r="L325"/>
  <c r="L326"/>
  <c r="L327"/>
  <c r="L328"/>
  <c r="L332"/>
  <c r="L333"/>
  <c r="L335"/>
  <c r="L336"/>
  <c r="L337"/>
  <c r="L338"/>
  <c r="L339"/>
  <c r="K272"/>
  <c r="K280"/>
  <c r="K282"/>
  <c r="K289"/>
  <c r="K291"/>
  <c r="K292"/>
  <c r="K294"/>
  <c r="K297"/>
  <c r="K298"/>
  <c r="K299"/>
  <c r="K300"/>
  <c r="K302"/>
  <c r="K304"/>
  <c r="K305"/>
  <c r="K306"/>
  <c r="K308"/>
  <c r="K309"/>
  <c r="K318"/>
  <c r="K319"/>
  <c r="K321"/>
  <c r="K322"/>
  <c r="K323"/>
  <c r="K324"/>
  <c r="K325"/>
  <c r="K326"/>
  <c r="K327"/>
  <c r="K328"/>
  <c r="K332"/>
  <c r="K333"/>
  <c r="K335"/>
  <c r="K336"/>
  <c r="K337"/>
  <c r="K338"/>
  <c r="K339"/>
  <c r="G282"/>
  <c r="I282" s="1"/>
  <c r="G291"/>
  <c r="I291" s="1"/>
  <c r="G292"/>
  <c r="I292" s="1"/>
  <c r="G294"/>
  <c r="I294" s="1"/>
  <c r="G297"/>
  <c r="I297" s="1"/>
  <c r="G299"/>
  <c r="I299" s="1"/>
  <c r="G300"/>
  <c r="I300" s="1"/>
  <c r="G302"/>
  <c r="I302" s="1"/>
  <c r="G321"/>
  <c r="I321" s="1"/>
  <c r="G332"/>
  <c r="I332" s="1"/>
  <c r="G336"/>
  <c r="I336" s="1"/>
  <c r="G337"/>
  <c r="I337" s="1"/>
  <c r="G338"/>
  <c r="I338" s="1"/>
  <c r="G339"/>
  <c r="I339" s="1"/>
  <c r="L271"/>
  <c r="L270"/>
  <c r="L269"/>
  <c r="L267"/>
  <c r="L266"/>
  <c r="L265"/>
  <c r="L264"/>
  <c r="L263"/>
  <c r="L262"/>
  <c r="L261"/>
  <c r="L260"/>
  <c r="L259"/>
  <c r="L258"/>
  <c r="L257"/>
  <c r="L256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K271"/>
  <c r="K270"/>
  <c r="K269"/>
  <c r="K267"/>
  <c r="K266"/>
  <c r="K265"/>
  <c r="K264"/>
  <c r="K263"/>
  <c r="K262"/>
  <c r="K261"/>
  <c r="K260"/>
  <c r="K259"/>
  <c r="K258"/>
  <c r="K257"/>
  <c r="K256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G209"/>
  <c r="I209" s="1"/>
  <c r="G210"/>
  <c r="I210" s="1"/>
  <c r="G224"/>
  <c r="I224" s="1"/>
  <c r="G225"/>
  <c r="I225" s="1"/>
  <c r="G227"/>
  <c r="I227" s="1"/>
  <c r="G252"/>
  <c r="I252" s="1"/>
  <c r="G254"/>
  <c r="I254" s="1"/>
  <c r="G257"/>
  <c r="I257" s="1"/>
  <c r="G259"/>
  <c r="I259" s="1"/>
  <c r="G260"/>
  <c r="I260" s="1"/>
  <c r="G264"/>
  <c r="I264" s="1"/>
  <c r="G267"/>
  <c r="I267" s="1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G177"/>
  <c r="I177" s="1"/>
  <c r="G178"/>
  <c r="I178" s="1"/>
  <c r="G181"/>
  <c r="I181" s="1"/>
  <c r="G182"/>
  <c r="I182" s="1"/>
  <c r="G183"/>
  <c r="I183" s="1"/>
  <c r="G184"/>
  <c r="I184" s="1"/>
  <c r="G188"/>
  <c r="I188" s="1"/>
  <c r="L144"/>
  <c r="K144"/>
  <c r="L140"/>
  <c r="K140"/>
  <c r="L139"/>
  <c r="K139"/>
  <c r="L138"/>
  <c r="K138"/>
  <c r="L137"/>
  <c r="K137"/>
  <c r="L53"/>
  <c r="L54"/>
  <c r="L55"/>
  <c r="K53"/>
  <c r="K54"/>
  <c r="K55"/>
  <c r="K52"/>
  <c r="L52"/>
  <c r="L143"/>
  <c r="K143"/>
  <c r="G110"/>
  <c r="I110" s="1"/>
  <c r="G112"/>
  <c r="I112" s="1"/>
  <c r="G113"/>
  <c r="I113" s="1"/>
  <c r="L115"/>
  <c r="K115"/>
  <c r="L114"/>
  <c r="K114"/>
  <c r="L113"/>
  <c r="K113"/>
  <c r="L112"/>
  <c r="K112"/>
  <c r="L110"/>
  <c r="K110"/>
  <c r="K109"/>
  <c r="L109"/>
  <c r="L134"/>
  <c r="K134"/>
  <c r="G134"/>
  <c r="I134" s="1"/>
  <c r="L131"/>
  <c r="K131"/>
  <c r="G131"/>
  <c r="I131" s="1"/>
  <c r="L129"/>
  <c r="K129"/>
  <c r="L128"/>
  <c r="K128"/>
  <c r="L32"/>
  <c r="L34"/>
  <c r="L35"/>
  <c r="K32"/>
  <c r="K34"/>
  <c r="K35"/>
  <c r="L66"/>
  <c r="L68"/>
  <c r="L69"/>
  <c r="L70"/>
  <c r="L71"/>
  <c r="K66"/>
  <c r="K68"/>
  <c r="K69"/>
  <c r="K70"/>
  <c r="K71"/>
  <c r="G66"/>
  <c r="I66" s="1"/>
  <c r="G68"/>
  <c r="I68" s="1"/>
  <c r="G69"/>
  <c r="I69" s="1"/>
  <c r="G34"/>
  <c r="I34" s="1"/>
  <c r="G35"/>
  <c r="I35" s="1"/>
  <c r="K31"/>
  <c r="L31"/>
  <c r="G147"/>
  <c r="L159"/>
  <c r="K159"/>
  <c r="L158"/>
  <c r="K158"/>
  <c r="L156"/>
  <c r="K156"/>
  <c r="L155"/>
  <c r="K155"/>
  <c r="L154"/>
  <c r="K154"/>
  <c r="L153"/>
  <c r="K153"/>
  <c r="L150"/>
  <c r="K150"/>
  <c r="K147"/>
  <c r="K146"/>
  <c r="K145"/>
  <c r="H145" s="1"/>
  <c r="G122"/>
  <c r="I122" s="1"/>
  <c r="G125"/>
  <c r="I125" s="1"/>
  <c r="L4"/>
  <c r="L15"/>
  <c r="L16"/>
  <c r="L17"/>
  <c r="L18"/>
  <c r="L19"/>
  <c r="L21"/>
  <c r="L22"/>
  <c r="L23"/>
  <c r="L24"/>
  <c r="L25"/>
  <c r="L27"/>
  <c r="L28"/>
  <c r="L29"/>
  <c r="L30"/>
  <c r="L39"/>
  <c r="L26"/>
  <c r="L40"/>
  <c r="L42"/>
  <c r="L43"/>
  <c r="L44"/>
  <c r="L45"/>
  <c r="L46"/>
  <c r="L48"/>
  <c r="L47"/>
  <c r="L49"/>
  <c r="L50"/>
  <c r="L51"/>
  <c r="L56"/>
  <c r="L57"/>
  <c r="L59"/>
  <c r="L60"/>
  <c r="L61"/>
  <c r="L62"/>
  <c r="L63"/>
  <c r="L64"/>
  <c r="L65"/>
  <c r="L72"/>
  <c r="L73"/>
  <c r="L74"/>
  <c r="L76"/>
  <c r="L77"/>
  <c r="L78"/>
  <c r="L79"/>
  <c r="L80"/>
  <c r="L83"/>
  <c r="L85"/>
  <c r="L81"/>
  <c r="L84"/>
  <c r="L86"/>
  <c r="L87"/>
  <c r="L88"/>
  <c r="L90"/>
  <c r="L91"/>
  <c r="L92"/>
  <c r="L93"/>
  <c r="L95"/>
  <c r="L96"/>
  <c r="L100"/>
  <c r="K4"/>
  <c r="K15"/>
  <c r="K16"/>
  <c r="K17"/>
  <c r="K18"/>
  <c r="K19"/>
  <c r="K21"/>
  <c r="K22"/>
  <c r="K23"/>
  <c r="K24"/>
  <c r="K25"/>
  <c r="K27"/>
  <c r="K28"/>
  <c r="K29"/>
  <c r="K30"/>
  <c r="K39"/>
  <c r="K26"/>
  <c r="K40"/>
  <c r="K42"/>
  <c r="K43"/>
  <c r="K44"/>
  <c r="K45"/>
  <c r="K46"/>
  <c r="K48"/>
  <c r="K47"/>
  <c r="K49"/>
  <c r="K50"/>
  <c r="K51"/>
  <c r="K56"/>
  <c r="K57"/>
  <c r="K59"/>
  <c r="K60"/>
  <c r="K61"/>
  <c r="K62"/>
  <c r="K63"/>
  <c r="K64"/>
  <c r="K65"/>
  <c r="K72"/>
  <c r="K73"/>
  <c r="K74"/>
  <c r="K76"/>
  <c r="K77"/>
  <c r="K78"/>
  <c r="K79"/>
  <c r="K80"/>
  <c r="K83"/>
  <c r="K85"/>
  <c r="K81"/>
  <c r="K84"/>
  <c r="K86"/>
  <c r="K87"/>
  <c r="K88"/>
  <c r="K90"/>
  <c r="K91"/>
  <c r="K92"/>
  <c r="K93"/>
  <c r="K95"/>
  <c r="K96"/>
  <c r="K100"/>
  <c r="G23"/>
  <c r="I23" s="1"/>
  <c r="G40"/>
  <c r="I40" s="1"/>
  <c r="G61"/>
  <c r="I61" s="1"/>
  <c r="G90"/>
  <c r="I90" s="1"/>
  <c r="G230"/>
  <c r="I230" s="1"/>
  <c r="K106"/>
  <c r="L106"/>
  <c r="K107"/>
  <c r="L107"/>
  <c r="K108"/>
  <c r="L108"/>
  <c r="K123"/>
  <c r="L123"/>
  <c r="L142"/>
  <c r="K142"/>
  <c r="L127"/>
  <c r="K127"/>
  <c r="L141"/>
  <c r="K141"/>
  <c r="L126"/>
  <c r="K126"/>
  <c r="L136"/>
  <c r="K136"/>
  <c r="L125"/>
  <c r="K125"/>
  <c r="L135"/>
  <c r="K135"/>
  <c r="L124"/>
  <c r="K124"/>
  <c r="L120"/>
  <c r="K120"/>
  <c r="L118"/>
  <c r="K118"/>
  <c r="L117"/>
  <c r="K117"/>
  <c r="L116"/>
  <c r="K116"/>
  <c r="L105"/>
  <c r="K105"/>
  <c r="L103"/>
  <c r="K103"/>
  <c r="L104"/>
  <c r="K104"/>
  <c r="L122"/>
  <c r="K122"/>
  <c r="L119"/>
  <c r="K119"/>
  <c r="G323"/>
  <c r="I323" s="1"/>
  <c r="G170"/>
  <c r="I170" s="1"/>
  <c r="G426"/>
  <c r="I426" s="1"/>
  <c r="G478"/>
  <c r="I478" s="1"/>
  <c r="G39"/>
  <c r="I39" s="1"/>
  <c r="G423"/>
  <c r="I423" s="1"/>
  <c r="G18"/>
  <c r="I18" s="1"/>
  <c r="G17"/>
  <c r="I17" s="1"/>
  <c r="G226"/>
  <c r="I226" s="1"/>
  <c r="G261"/>
  <c r="I261" s="1"/>
  <c r="H341" l="1"/>
  <c r="H340"/>
  <c r="H793"/>
  <c r="H791"/>
  <c r="H94"/>
  <c r="H98"/>
  <c r="H99"/>
  <c r="H97"/>
  <c r="H152"/>
  <c r="H11"/>
  <c r="H12"/>
  <c r="H13"/>
  <c r="H14"/>
  <c r="H148"/>
  <c r="H447"/>
  <c r="H373"/>
  <c r="H357"/>
  <c r="H274"/>
  <c r="H486"/>
  <c r="H454"/>
  <c r="H450"/>
  <c r="H446"/>
  <c r="H442"/>
  <c r="H438"/>
  <c r="H434"/>
  <c r="H430"/>
  <c r="H420"/>
  <c r="H404"/>
  <c r="H389"/>
  <c r="H484"/>
  <c r="H488"/>
  <c r="H456"/>
  <c r="H452"/>
  <c r="H448"/>
  <c r="H444"/>
  <c r="H440"/>
  <c r="H436"/>
  <c r="H432"/>
  <c r="H428"/>
  <c r="H457"/>
  <c r="H102"/>
  <c r="G505"/>
  <c r="I505" s="1"/>
  <c r="G509"/>
  <c r="I509" s="1"/>
  <c r="G7"/>
  <c r="I7" s="1"/>
  <c r="G3"/>
  <c r="I3" s="1"/>
  <c r="G117"/>
  <c r="I117" s="1"/>
  <c r="G123"/>
  <c r="I123" s="1"/>
  <c r="G60"/>
  <c r="I60" s="1"/>
  <c r="G44"/>
  <c r="I44" s="1"/>
  <c r="G77"/>
  <c r="I77" s="1"/>
  <c r="G92"/>
  <c r="I92" s="1"/>
  <c r="G22"/>
  <c r="I22" s="1"/>
  <c r="G141"/>
  <c r="I141" s="1"/>
  <c r="G491"/>
  <c r="I491" s="1"/>
  <c r="G504"/>
  <c r="I504" s="1"/>
  <c r="G464"/>
  <c r="I464" s="1"/>
  <c r="G171"/>
  <c r="I171" s="1"/>
  <c r="G512"/>
  <c r="I512" s="1"/>
  <c r="G306"/>
  <c r="I306" s="1"/>
  <c r="G335"/>
  <c r="I335" s="1"/>
  <c r="G187"/>
  <c r="I187" s="1"/>
  <c r="G399"/>
  <c r="I399" s="1"/>
  <c r="G407"/>
  <c r="I407" s="1"/>
  <c r="G308"/>
  <c r="I308" s="1"/>
  <c r="G328"/>
  <c r="I328" s="1"/>
  <c r="G304"/>
  <c r="I304" s="1"/>
  <c r="G309"/>
  <c r="I309" s="1"/>
  <c r="G174"/>
  <c r="I174" s="1"/>
  <c r="G185"/>
  <c r="I185" s="1"/>
  <c r="G318"/>
  <c r="I318" s="1"/>
  <c r="G322"/>
  <c r="I322" s="1"/>
  <c r="G333"/>
  <c r="I333" s="1"/>
  <c r="G179"/>
  <c r="I179" s="1"/>
  <c r="G10"/>
  <c r="I10" s="1"/>
  <c r="G9"/>
  <c r="I9" s="1"/>
  <c r="G52"/>
  <c r="I52" s="1"/>
  <c r="G104"/>
  <c r="I104" s="1"/>
  <c r="G137"/>
  <c r="I137" s="1"/>
  <c r="G100"/>
  <c r="I100" s="1"/>
  <c r="G350"/>
  <c r="I350" s="1"/>
  <c r="G343"/>
  <c r="I343" s="1"/>
  <c r="G342"/>
  <c r="I342" s="1"/>
  <c r="G355"/>
  <c r="I355" s="1"/>
  <c r="G367"/>
  <c r="I367" s="1"/>
  <c r="G394"/>
  <c r="I394" s="1"/>
  <c r="G378"/>
  <c r="I378" s="1"/>
  <c r="G412"/>
  <c r="I412" s="1"/>
  <c r="G420"/>
  <c r="I420" s="1"/>
  <c r="G373"/>
  <c r="I373" s="1"/>
  <c r="G381"/>
  <c r="I381" s="1"/>
  <c r="G405"/>
  <c r="I405" s="1"/>
  <c r="G150"/>
  <c r="I150" s="1"/>
  <c r="G145"/>
  <c r="I145" s="1"/>
  <c r="G425"/>
  <c r="I425" s="1"/>
  <c r="G146"/>
  <c r="G431"/>
  <c r="I431" s="1"/>
  <c r="G447"/>
  <c r="I447" s="1"/>
  <c r="G459"/>
  <c r="I459" s="1"/>
  <c r="G441"/>
  <c r="I441" s="1"/>
  <c r="G453"/>
  <c r="I453" s="1"/>
  <c r="G213"/>
  <c r="I213" s="1"/>
  <c r="G245"/>
  <c r="I245" s="1"/>
  <c r="G246"/>
  <c r="I246" s="1"/>
  <c r="G436"/>
  <c r="I436" s="1"/>
  <c r="G468"/>
  <c r="I468" s="1"/>
  <c r="G212"/>
  <c r="I212" s="1"/>
  <c r="G383"/>
  <c r="I383" s="1"/>
  <c r="G400"/>
  <c r="I400" s="1"/>
  <c r="G397"/>
  <c r="I397" s="1"/>
  <c r="G417"/>
  <c r="I417" s="1"/>
  <c r="G513"/>
  <c r="I513" s="1"/>
  <c r="G493"/>
  <c r="I493" s="1"/>
  <c r="G358"/>
  <c r="I358" s="1"/>
  <c r="G217"/>
  <c r="I217" s="1"/>
  <c r="G143"/>
  <c r="I143" s="1"/>
  <c r="G15"/>
  <c r="I15" s="1"/>
  <c r="G28"/>
  <c r="I28" s="1"/>
  <c r="G64"/>
  <c r="I64" s="1"/>
  <c r="G86"/>
  <c r="I86" s="1"/>
  <c r="G403"/>
  <c r="I403" s="1"/>
  <c r="G218"/>
  <c r="I218" s="1"/>
  <c r="G250"/>
  <c r="I250" s="1"/>
  <c r="G173"/>
  <c r="I173" s="1"/>
  <c r="G29"/>
  <c r="I29" s="1"/>
  <c r="G348"/>
  <c r="I348" s="1"/>
  <c r="G107"/>
  <c r="I107" s="1"/>
  <c r="G50"/>
  <c r="I50" s="1"/>
  <c r="G85"/>
  <c r="I85" s="1"/>
  <c r="G72"/>
  <c r="I72" s="1"/>
  <c r="G462"/>
  <c r="I462" s="1"/>
  <c r="G502"/>
  <c r="I502" s="1"/>
  <c r="G489"/>
  <c r="I489" s="1"/>
  <c r="G324"/>
  <c r="I324" s="1"/>
  <c r="G372"/>
  <c r="I372" s="1"/>
  <c r="G319"/>
  <c r="I319" s="1"/>
  <c r="G253"/>
  <c r="I253" s="1"/>
  <c r="G262"/>
  <c r="I262" s="1"/>
  <c r="G266"/>
  <c r="I266" s="1"/>
  <c r="G495"/>
  <c r="I495" s="1"/>
  <c r="G238"/>
  <c r="I238" s="1"/>
  <c r="G325"/>
  <c r="I325" s="1"/>
  <c r="G231"/>
  <c r="I231" s="1"/>
  <c r="G354"/>
  <c r="I354" s="1"/>
  <c r="G232"/>
  <c r="I232" s="1"/>
  <c r="G249"/>
  <c r="I249" s="1"/>
  <c r="G24"/>
  <c r="I24" s="1"/>
  <c r="G25"/>
  <c r="I25" s="1"/>
  <c r="G26"/>
  <c r="I26" s="1"/>
  <c r="G62"/>
  <c r="I62" s="1"/>
  <c r="G79"/>
  <c r="I79" s="1"/>
  <c r="G81"/>
  <c r="I81" s="1"/>
  <c r="G169"/>
  <c r="I169" s="1"/>
  <c r="G219"/>
  <c r="I219" s="1"/>
  <c r="G220"/>
  <c r="I220" s="1"/>
  <c r="G47"/>
  <c r="I47" s="1"/>
  <c r="G80"/>
  <c r="I80" s="1"/>
  <c r="G46"/>
  <c r="I46" s="1"/>
  <c r="G490"/>
  <c r="I490" s="1"/>
  <c r="G346"/>
  <c r="I346" s="1"/>
  <c r="G356"/>
  <c r="I356" s="1"/>
  <c r="G463"/>
  <c r="I463" s="1"/>
  <c r="G215"/>
  <c r="I215" s="1"/>
  <c r="G503"/>
  <c r="I503" s="1"/>
  <c r="G401"/>
  <c r="I401" s="1"/>
  <c r="G216"/>
  <c r="I216" s="1"/>
  <c r="G248"/>
  <c r="I248" s="1"/>
  <c r="G140"/>
  <c r="I140" s="1"/>
  <c r="G55"/>
  <c r="I55" s="1"/>
  <c r="G93"/>
  <c r="I93" s="1"/>
  <c r="G5"/>
  <c r="I5" s="1"/>
  <c r="G58"/>
  <c r="I58" s="1"/>
  <c r="G6"/>
  <c r="I6" s="1"/>
  <c r="G20"/>
  <c r="I20" s="1"/>
  <c r="G75"/>
  <c r="I75" s="1"/>
  <c r="G108"/>
  <c r="I108" s="1"/>
  <c r="G124"/>
  <c r="I124" s="1"/>
  <c r="G135"/>
  <c r="I135" s="1"/>
  <c r="G19"/>
  <c r="I19" s="1"/>
  <c r="G57"/>
  <c r="I57" s="1"/>
  <c r="G74"/>
  <c r="I74" s="1"/>
  <c r="G41"/>
  <c r="I41" s="1"/>
  <c r="G105"/>
  <c r="I105" s="1"/>
  <c r="G116"/>
  <c r="I116" s="1"/>
  <c r="G21"/>
  <c r="I21" s="1"/>
  <c r="G103"/>
  <c r="I103" s="1"/>
  <c r="G118"/>
  <c r="I118" s="1"/>
  <c r="G434"/>
  <c r="I434" s="1"/>
  <c r="G450"/>
  <c r="I450" s="1"/>
  <c r="G501"/>
  <c r="I501" s="1"/>
  <c r="G439"/>
  <c r="I439" s="1"/>
  <c r="G429"/>
  <c r="I429" s="1"/>
  <c r="G445"/>
  <c r="I445" s="1"/>
  <c r="G461"/>
  <c r="I461" s="1"/>
  <c r="G465"/>
  <c r="I465" s="1"/>
  <c r="G456"/>
  <c r="I456" s="1"/>
  <c r="G488"/>
  <c r="I488" s="1"/>
  <c r="G347"/>
  <c r="I347" s="1"/>
  <c r="G357"/>
  <c r="I357" s="1"/>
  <c r="G402"/>
  <c r="I402" s="1"/>
  <c r="G221"/>
  <c r="I221" s="1"/>
  <c r="G172"/>
  <c r="I172" s="1"/>
  <c r="G222"/>
  <c r="I222" s="1"/>
  <c r="G251"/>
  <c r="I251" s="1"/>
  <c r="G82"/>
  <c r="I82" s="1"/>
  <c r="G168"/>
  <c r="I168" s="1"/>
  <c r="G48"/>
  <c r="I48" s="1"/>
  <c r="G49"/>
  <c r="I49" s="1"/>
  <c r="G53"/>
  <c r="I53" s="1"/>
  <c r="G138"/>
  <c r="I138" s="1"/>
  <c r="G258"/>
  <c r="I258" s="1"/>
  <c r="G271"/>
  <c r="I271" s="1"/>
  <c r="G202"/>
  <c r="I202" s="1"/>
  <c r="G207"/>
  <c r="I207" s="1"/>
  <c r="G211"/>
  <c r="I211" s="1"/>
  <c r="G235"/>
  <c r="I235" s="1"/>
  <c r="G54"/>
  <c r="I54" s="1"/>
  <c r="G208"/>
  <c r="I208" s="1"/>
  <c r="G240"/>
  <c r="I240" s="1"/>
  <c r="G244"/>
  <c r="I244" s="1"/>
  <c r="G265"/>
  <c r="I265" s="1"/>
  <c r="G270"/>
  <c r="I270" s="1"/>
  <c r="G139"/>
  <c r="I139" s="1"/>
  <c r="G201"/>
  <c r="I201" s="1"/>
  <c r="G191"/>
  <c r="I191" s="1"/>
  <c r="G234"/>
  <c r="I234" s="1"/>
  <c r="G385"/>
  <c r="I385" s="1"/>
  <c r="G408"/>
  <c r="I408" s="1"/>
  <c r="G200"/>
  <c r="I200" s="1"/>
  <c r="G84"/>
  <c r="I84" s="1"/>
  <c r="G59"/>
  <c r="I59" s="1"/>
  <c r="G42"/>
  <c r="I42" s="1"/>
  <c r="G4"/>
  <c r="I4" s="1"/>
  <c r="G442"/>
  <c r="I442" s="1"/>
  <c r="G458"/>
  <c r="I458" s="1"/>
  <c r="G467"/>
  <c r="I467" s="1"/>
  <c r="G437"/>
  <c r="I437" s="1"/>
  <c r="G432"/>
  <c r="I432" s="1"/>
  <c r="G452"/>
  <c r="I452" s="1"/>
  <c r="G214"/>
  <c r="I214" s="1"/>
  <c r="G448"/>
  <c r="I448" s="1"/>
  <c r="G247"/>
  <c r="I247" s="1"/>
  <c r="G326"/>
  <c r="I326" s="1"/>
  <c r="G83"/>
  <c r="I83" s="1"/>
  <c r="G73"/>
  <c r="I73" s="1"/>
  <c r="G483"/>
  <c r="I483" s="1"/>
  <c r="G469"/>
  <c r="I469" s="1"/>
  <c r="G508"/>
  <c r="I508" s="1"/>
  <c r="G406"/>
  <c r="I406" s="1"/>
  <c r="G499"/>
  <c r="I499" s="1"/>
  <c r="G359"/>
  <c r="I359" s="1"/>
  <c r="G37"/>
  <c r="I37" s="1"/>
  <c r="G237"/>
  <c r="I237" s="1"/>
  <c r="G388"/>
  <c r="I388" s="1"/>
  <c r="G206"/>
  <c r="I206" s="1"/>
  <c r="G242"/>
  <c r="I242" s="1"/>
  <c r="G144"/>
  <c r="I144" s="1"/>
  <c r="G386"/>
  <c r="I386" s="1"/>
  <c r="G376"/>
  <c r="I376" s="1"/>
  <c r="G418"/>
  <c r="I418" s="1"/>
  <c r="G45"/>
  <c r="I45" s="1"/>
  <c r="G369"/>
  <c r="I369" s="1"/>
  <c r="G384"/>
  <c r="I384" s="1"/>
  <c r="G395"/>
  <c r="I395" s="1"/>
  <c r="G428"/>
  <c r="I428" s="1"/>
  <c r="G106"/>
  <c r="I106" s="1"/>
  <c r="G365"/>
  <c r="I365" s="1"/>
  <c r="G413"/>
  <c r="I413" s="1"/>
  <c r="G78"/>
  <c r="I78" s="1"/>
  <c r="G56"/>
  <c r="I56" s="1"/>
  <c r="G127"/>
  <c r="I127" s="1"/>
  <c r="G349"/>
  <c r="I349" s="1"/>
  <c r="G366"/>
  <c r="I366" s="1"/>
  <c r="G391"/>
  <c r="I391" s="1"/>
  <c r="G419"/>
  <c r="I419" s="1"/>
  <c r="G276"/>
  <c r="I276" s="1"/>
  <c r="G474"/>
  <c r="I474" s="1"/>
  <c r="G479"/>
  <c r="I479" s="1"/>
  <c r="G500"/>
  <c r="I500" s="1"/>
  <c r="G444"/>
  <c r="I444" s="1"/>
  <c r="G289"/>
  <c r="I289" s="1"/>
  <c r="G272"/>
  <c r="I272" s="1"/>
  <c r="G280"/>
  <c r="I280" s="1"/>
  <c r="G470"/>
  <c r="I470" s="1"/>
  <c r="G482"/>
  <c r="I482" s="1"/>
  <c r="G157"/>
  <c r="I157" s="1"/>
  <c r="G494"/>
  <c r="I494" s="1"/>
  <c r="G498"/>
  <c r="I498" s="1"/>
  <c r="G514"/>
  <c r="I514" s="1"/>
  <c r="G353"/>
  <c r="I353" s="1"/>
  <c r="G345"/>
  <c r="I345" s="1"/>
  <c r="G363"/>
  <c r="I363" s="1"/>
  <c r="G371"/>
  <c r="I371" s="1"/>
  <c r="G375"/>
  <c r="I375" s="1"/>
  <c r="G414"/>
  <c r="I414" s="1"/>
  <c r="G229"/>
  <c r="I229" s="1"/>
  <c r="G233"/>
  <c r="I233" s="1"/>
  <c r="G241"/>
  <c r="I241" s="1"/>
  <c r="G176"/>
  <c r="I176" s="1"/>
  <c r="G180"/>
  <c r="I180" s="1"/>
  <c r="G114"/>
  <c r="I114" s="1"/>
  <c r="G119"/>
  <c r="I119" s="1"/>
  <c r="G263"/>
  <c r="I263" s="1"/>
  <c r="G32"/>
  <c r="I32" s="1"/>
  <c r="G362"/>
  <c r="I362" s="1"/>
  <c r="G396"/>
  <c r="I396" s="1"/>
  <c r="G404"/>
  <c r="I404" s="1"/>
  <c r="G199"/>
  <c r="I199" s="1"/>
  <c r="G223"/>
  <c r="I223" s="1"/>
  <c r="G239"/>
  <c r="I239" s="1"/>
  <c r="G256"/>
  <c r="I256" s="1"/>
  <c r="G269"/>
  <c r="I269" s="1"/>
  <c r="G189"/>
  <c r="I189" s="1"/>
  <c r="G70"/>
  <c r="I70" s="1"/>
  <c r="G390"/>
  <c r="I390" s="1"/>
  <c r="G393"/>
  <c r="I393" s="1"/>
  <c r="G409"/>
  <c r="I409" s="1"/>
  <c r="G421"/>
  <c r="I421" s="1"/>
  <c r="G204"/>
  <c r="I204" s="1"/>
  <c r="G228"/>
  <c r="I228" s="1"/>
  <c r="G167"/>
  <c r="I167" s="1"/>
  <c r="G186"/>
  <c r="I186" s="1"/>
  <c r="G190"/>
  <c r="I190" s="1"/>
  <c r="G129"/>
  <c r="I129" s="1"/>
  <c r="G422"/>
  <c r="I422" s="1"/>
  <c r="G109"/>
  <c r="I109" s="1"/>
  <c r="G136"/>
  <c r="I136" s="1"/>
  <c r="G95"/>
  <c r="I95" s="1"/>
  <c r="G88"/>
  <c r="I88" s="1"/>
  <c r="G65"/>
  <c r="I65" s="1"/>
  <c r="G51"/>
  <c r="I51" s="1"/>
  <c r="G30"/>
  <c r="I30" s="1"/>
  <c r="G195"/>
  <c r="I195" s="1"/>
  <c r="G192"/>
  <c r="I192" s="1"/>
  <c r="G196"/>
  <c r="I196" s="1"/>
  <c r="G193"/>
  <c r="I193" s="1"/>
  <c r="G197"/>
  <c r="I197" s="1"/>
  <c r="G194"/>
  <c r="I194" s="1"/>
  <c r="G198"/>
  <c r="I198" s="1"/>
  <c r="G160"/>
  <c r="I160" s="1"/>
  <c r="G164"/>
  <c r="I164" s="1"/>
  <c r="G161"/>
  <c r="I161" s="1"/>
  <c r="G165"/>
  <c r="I165" s="1"/>
  <c r="G162"/>
  <c r="I162" s="1"/>
  <c r="G166"/>
  <c r="I166" s="1"/>
  <c r="G163"/>
  <c r="I163" s="1"/>
  <c r="G438"/>
  <c r="I438" s="1"/>
  <c r="G454"/>
  <c r="I454" s="1"/>
  <c r="G486"/>
  <c r="I486" s="1"/>
  <c r="G497"/>
  <c r="I497" s="1"/>
  <c r="G443"/>
  <c r="I443" s="1"/>
  <c r="G471"/>
  <c r="I471" s="1"/>
  <c r="G433"/>
  <c r="I433" s="1"/>
  <c r="G449"/>
  <c r="I449" s="1"/>
  <c r="G473"/>
  <c r="I473" s="1"/>
  <c r="G481"/>
  <c r="I481" s="1"/>
  <c r="G205"/>
  <c r="I205" s="1"/>
  <c r="G31"/>
  <c r="I31" s="1"/>
  <c r="G155"/>
  <c r="I155" s="1"/>
  <c r="G115"/>
  <c r="I115" s="1"/>
  <c r="G156"/>
  <c r="I156" s="1"/>
  <c r="G370"/>
  <c r="I370" s="1"/>
  <c r="G243"/>
  <c r="I243" s="1"/>
  <c r="G128"/>
  <c r="I128" s="1"/>
  <c r="G153"/>
  <c r="I153" s="1"/>
  <c r="G158"/>
  <c r="I158" s="1"/>
  <c r="G460"/>
  <c r="I460" s="1"/>
  <c r="G71"/>
  <c r="I71" s="1"/>
  <c r="G154"/>
  <c r="I154" s="1"/>
  <c r="G159"/>
  <c r="I159" s="1"/>
  <c r="G334"/>
  <c r="I334" s="1"/>
  <c r="G331"/>
  <c r="I331" s="1"/>
  <c r="G320"/>
  <c r="I320" s="1"/>
  <c r="G317"/>
  <c r="I317" s="1"/>
  <c r="G307"/>
  <c r="I307" s="1"/>
  <c r="G303"/>
  <c r="I303" s="1"/>
  <c r="G301"/>
  <c r="I301" s="1"/>
  <c r="G296"/>
  <c r="I296" s="1"/>
  <c r="G293"/>
  <c r="I293" s="1"/>
  <c r="G290"/>
  <c r="I290" s="1"/>
  <c r="G281"/>
  <c r="I281" s="1"/>
  <c r="G277"/>
  <c r="I277" s="1"/>
  <c r="G273"/>
  <c r="I273" s="1"/>
  <c r="G102"/>
  <c r="I102" s="1"/>
  <c r="G368"/>
  <c r="I368" s="1"/>
  <c r="G380"/>
  <c r="I380" s="1"/>
  <c r="G455"/>
  <c r="I455" s="1"/>
  <c r="G510"/>
  <c r="I510" s="1"/>
  <c r="G101"/>
  <c r="I101" s="1"/>
  <c r="G496"/>
  <c r="I496" s="1"/>
  <c r="G379"/>
  <c r="I379" s="1"/>
  <c r="G374"/>
  <c r="I374" s="1"/>
  <c r="G382"/>
  <c r="I382" s="1"/>
  <c r="G327"/>
  <c r="I327" s="1"/>
  <c r="G377"/>
  <c r="I377" s="1"/>
  <c r="G427"/>
  <c r="I427" s="1"/>
  <c r="G120"/>
  <c r="I120" s="1"/>
  <c r="G16"/>
  <c r="I16" s="1"/>
  <c r="G344"/>
  <c r="I344" s="1"/>
  <c r="G298"/>
  <c r="I298" s="1"/>
  <c r="G203"/>
  <c r="I203" s="1"/>
  <c r="G126"/>
  <c r="I126" s="1"/>
  <c r="G484"/>
  <c r="I484" s="1"/>
  <c r="G305"/>
  <c r="I305" s="1"/>
  <c r="G236"/>
  <c r="I236" s="1"/>
  <c r="G175"/>
  <c r="I175" s="1"/>
  <c r="G96"/>
  <c r="I96" s="1"/>
  <c r="G91"/>
  <c r="I91" s="1"/>
  <c r="G87"/>
  <c r="I87" s="1"/>
  <c r="G76"/>
  <c r="I76" s="1"/>
  <c r="G63"/>
  <c r="I63" s="1"/>
  <c r="G43"/>
  <c r="I43" s="1"/>
  <c r="G27"/>
  <c r="I27" s="1"/>
  <c r="G142"/>
  <c r="I142" s="1"/>
  <c r="G477"/>
  <c r="I477" s="1"/>
  <c r="G36"/>
  <c r="I36" s="1"/>
  <c r="G132"/>
  <c r="I132" s="1"/>
  <c r="G352"/>
  <c r="I352" s="1"/>
  <c r="G364"/>
  <c r="I364" s="1"/>
  <c r="G360"/>
  <c r="I360" s="1"/>
  <c r="G111"/>
  <c r="I111" s="1"/>
  <c r="G411"/>
  <c r="I411" s="1"/>
  <c r="G507"/>
  <c r="I507" s="1"/>
  <c r="G476"/>
  <c r="I476" s="1"/>
  <c r="G274"/>
  <c r="I274" s="1"/>
  <c r="G278"/>
  <c r="I278" s="1"/>
  <c r="H439"/>
  <c r="H412"/>
  <c r="H396"/>
  <c r="H381"/>
  <c r="H365"/>
  <c r="H349"/>
  <c r="H313"/>
  <c r="H311"/>
  <c r="H330"/>
  <c r="H329"/>
  <c r="H424"/>
  <c r="H416"/>
  <c r="H408"/>
  <c r="H400"/>
  <c r="H392"/>
  <c r="H385"/>
  <c r="H377"/>
  <c r="H369"/>
  <c r="H361"/>
  <c r="H353"/>
  <c r="H345"/>
  <c r="H315"/>
  <c r="H316"/>
  <c r="H314"/>
  <c r="H312"/>
  <c r="H310"/>
  <c r="H2"/>
  <c r="H3"/>
  <c r="H288"/>
  <c r="H286"/>
  <c r="H284"/>
  <c r="H295"/>
  <c r="H287"/>
  <c r="H285"/>
  <c r="H283"/>
  <c r="H426"/>
  <c r="H422"/>
  <c r="H418"/>
  <c r="H414"/>
  <c r="H410"/>
  <c r="H406"/>
  <c r="H402"/>
  <c r="H398"/>
  <c r="H394"/>
  <c r="H387"/>
  <c r="H383"/>
  <c r="H379"/>
  <c r="H375"/>
  <c r="H371"/>
  <c r="H367"/>
  <c r="H363"/>
  <c r="H359"/>
  <c r="H355"/>
  <c r="H351"/>
  <c r="H347"/>
  <c r="H343"/>
  <c r="H157"/>
  <c r="H427"/>
  <c r="H425"/>
  <c r="H423"/>
  <c r="H421"/>
  <c r="H419"/>
  <c r="H417"/>
  <c r="H415"/>
  <c r="H413"/>
  <c r="H411"/>
  <c r="H409"/>
  <c r="H407"/>
  <c r="H405"/>
  <c r="H403"/>
  <c r="H401"/>
  <c r="H399"/>
  <c r="H397"/>
  <c r="H395"/>
  <c r="H393"/>
  <c r="H391"/>
  <c r="H390"/>
  <c r="H388"/>
  <c r="H386"/>
  <c r="H384"/>
  <c r="H382"/>
  <c r="H380"/>
  <c r="H378"/>
  <c r="H376"/>
  <c r="H374"/>
  <c r="H372"/>
  <c r="H370"/>
  <c r="H368"/>
  <c r="H366"/>
  <c r="H364"/>
  <c r="H362"/>
  <c r="H360"/>
  <c r="H358"/>
  <c r="H356"/>
  <c r="H354"/>
  <c r="H352"/>
  <c r="H350"/>
  <c r="H348"/>
  <c r="H346"/>
  <c r="H344"/>
  <c r="H65"/>
  <c r="H459"/>
  <c r="H463"/>
  <c r="H469"/>
  <c r="H471"/>
  <c r="H260"/>
  <c r="H36"/>
  <c r="H37"/>
  <c r="H67"/>
  <c r="H111"/>
  <c r="H132"/>
  <c r="H133"/>
  <c r="H41"/>
  <c r="H20"/>
  <c r="H58"/>
  <c r="H10"/>
  <c r="H75"/>
  <c r="H466"/>
  <c r="H458"/>
  <c r="H460"/>
  <c r="H462"/>
  <c r="H464"/>
  <c r="H468"/>
  <c r="H470"/>
  <c r="H482"/>
  <c r="H9"/>
  <c r="H7"/>
  <c r="H197"/>
  <c r="H213"/>
  <c r="H223"/>
  <c r="H227"/>
  <c r="H229"/>
  <c r="H239"/>
  <c r="H241"/>
  <c r="H251"/>
  <c r="H264"/>
  <c r="H210"/>
  <c r="H224"/>
  <c r="H226"/>
  <c r="H254"/>
  <c r="H504"/>
  <c r="H38"/>
  <c r="H130"/>
  <c r="H268"/>
  <c r="H342"/>
  <c r="H196"/>
  <c r="H194"/>
  <c r="H190"/>
  <c r="H188"/>
  <c r="H184"/>
  <c r="H180"/>
  <c r="H172"/>
  <c r="H168"/>
  <c r="H164"/>
  <c r="H160"/>
  <c r="H195"/>
  <c r="H189"/>
  <c r="H187"/>
  <c r="H183"/>
  <c r="H181"/>
  <c r="H179"/>
  <c r="H175"/>
  <c r="H171"/>
  <c r="H167"/>
  <c r="H163"/>
  <c r="H101"/>
  <c r="H40"/>
  <c r="H74"/>
  <c r="H64"/>
  <c r="H43"/>
  <c r="H96"/>
  <c r="H44"/>
  <c r="H134"/>
  <c r="H110"/>
  <c r="H55"/>
  <c r="H104"/>
  <c r="H103"/>
  <c r="H136"/>
  <c r="H141"/>
  <c r="H108"/>
  <c r="H107"/>
  <c r="H106"/>
  <c r="H146"/>
  <c r="H147"/>
  <c r="I147" s="1"/>
  <c r="H150"/>
  <c r="H153"/>
  <c r="H154"/>
  <c r="H155"/>
  <c r="H156"/>
  <c r="H158"/>
  <c r="H159"/>
  <c r="H493"/>
  <c r="H505"/>
  <c r="H514"/>
  <c r="H32"/>
  <c r="H109"/>
  <c r="H52"/>
  <c r="H139"/>
  <c r="H144"/>
  <c r="H472"/>
  <c r="H474"/>
  <c r="H476"/>
  <c r="H478"/>
  <c r="H480"/>
  <c r="H121"/>
  <c r="H204"/>
  <c r="H208"/>
  <c r="H242"/>
  <c r="H455"/>
  <c r="H449"/>
  <c r="H443"/>
  <c r="H441"/>
  <c r="H278"/>
  <c r="H293"/>
  <c r="H301"/>
  <c r="H307"/>
  <c r="H320"/>
  <c r="H334"/>
  <c r="H95"/>
  <c r="H90"/>
  <c r="H76"/>
  <c r="H42"/>
  <c r="H23"/>
  <c r="H21"/>
  <c r="H18"/>
  <c r="H16"/>
  <c r="H100"/>
  <c r="H92"/>
  <c r="H77"/>
  <c r="H62"/>
  <c r="H57"/>
  <c r="H51"/>
  <c r="H45"/>
  <c r="H30"/>
  <c r="H25"/>
  <c r="H19"/>
  <c r="H17"/>
  <c r="H339"/>
  <c r="H337"/>
  <c r="H335"/>
  <c r="H332"/>
  <c r="H327"/>
  <c r="H325"/>
  <c r="H323"/>
  <c r="H321"/>
  <c r="H318"/>
  <c r="H308"/>
  <c r="H305"/>
  <c r="H302"/>
  <c r="H299"/>
  <c r="H297"/>
  <c r="H292"/>
  <c r="H289"/>
  <c r="H280"/>
  <c r="H338"/>
  <c r="H336"/>
  <c r="H333"/>
  <c r="H328"/>
  <c r="H326"/>
  <c r="H324"/>
  <c r="H322"/>
  <c r="H319"/>
  <c r="H309"/>
  <c r="H306"/>
  <c r="H304"/>
  <c r="H300"/>
  <c r="H298"/>
  <c r="H294"/>
  <c r="H291"/>
  <c r="H282"/>
  <c r="H272"/>
  <c r="H490"/>
  <c r="H491"/>
  <c r="H494"/>
  <c r="H496"/>
  <c r="H507"/>
  <c r="H508"/>
  <c r="H509"/>
  <c r="H510"/>
  <c r="H511"/>
  <c r="H512"/>
  <c r="H33"/>
  <c r="H89"/>
  <c r="H119"/>
  <c r="H122"/>
  <c r="H105"/>
  <c r="H116"/>
  <c r="H117"/>
  <c r="H118"/>
  <c r="H120"/>
  <c r="H124"/>
  <c r="H135"/>
  <c r="H125"/>
  <c r="H126"/>
  <c r="H127"/>
  <c r="H142"/>
  <c r="H71"/>
  <c r="H69"/>
  <c r="H131"/>
  <c r="H115"/>
  <c r="H137"/>
  <c r="H198"/>
  <c r="H200"/>
  <c r="H218"/>
  <c r="H220"/>
  <c r="H222"/>
  <c r="H234"/>
  <c r="H248"/>
  <c r="H267"/>
  <c r="H205"/>
  <c r="H209"/>
  <c r="H211"/>
  <c r="H219"/>
  <c r="H221"/>
  <c r="H233"/>
  <c r="H235"/>
  <c r="H237"/>
  <c r="H256"/>
  <c r="H255"/>
  <c r="H6"/>
  <c r="H5"/>
  <c r="H8"/>
  <c r="H279"/>
  <c r="H276"/>
  <c r="H275"/>
  <c r="H277"/>
  <c r="H290"/>
  <c r="H296"/>
  <c r="H303"/>
  <c r="H317"/>
  <c r="H331"/>
  <c r="H82"/>
  <c r="H487"/>
  <c r="H467"/>
  <c r="H461"/>
  <c r="H435"/>
  <c r="H433"/>
  <c r="H123"/>
  <c r="H88"/>
  <c r="H86"/>
  <c r="H81"/>
  <c r="H83"/>
  <c r="H79"/>
  <c r="H72"/>
  <c r="H60"/>
  <c r="H49"/>
  <c r="H48"/>
  <c r="H26"/>
  <c r="H28"/>
  <c r="H24"/>
  <c r="H22"/>
  <c r="H15"/>
  <c r="H4"/>
  <c r="H93"/>
  <c r="H91"/>
  <c r="H87"/>
  <c r="H84"/>
  <c r="H85"/>
  <c r="H80"/>
  <c r="H78"/>
  <c r="H73"/>
  <c r="H63"/>
  <c r="H61"/>
  <c r="H59"/>
  <c r="H56"/>
  <c r="H50"/>
  <c r="H47"/>
  <c r="H46"/>
  <c r="H39"/>
  <c r="H29"/>
  <c r="H27"/>
  <c r="H31"/>
  <c r="H70"/>
  <c r="H68"/>
  <c r="H66"/>
  <c r="H34"/>
  <c r="H35"/>
  <c r="H128"/>
  <c r="H129"/>
  <c r="H112"/>
  <c r="H113"/>
  <c r="H114"/>
  <c r="H143"/>
  <c r="H54"/>
  <c r="H53"/>
  <c r="H138"/>
  <c r="H140"/>
  <c r="H193"/>
  <c r="H191"/>
  <c r="H185"/>
  <c r="H177"/>
  <c r="H173"/>
  <c r="H479"/>
  <c r="H477"/>
  <c r="H431"/>
  <c r="H169"/>
  <c r="H165"/>
  <c r="H161"/>
  <c r="H192"/>
  <c r="H186"/>
  <c r="H182"/>
  <c r="H178"/>
  <c r="H176"/>
  <c r="H174"/>
  <c r="H170"/>
  <c r="H166"/>
  <c r="H162"/>
  <c r="H199"/>
  <c r="H201"/>
  <c r="H203"/>
  <c r="H207"/>
  <c r="H215"/>
  <c r="H217"/>
  <c r="H225"/>
  <c r="H231"/>
  <c r="H243"/>
  <c r="H245"/>
  <c r="H247"/>
  <c r="H249"/>
  <c r="H253"/>
  <c r="H258"/>
  <c r="H262"/>
  <c r="H266"/>
  <c r="H269"/>
  <c r="H271"/>
  <c r="H202"/>
  <c r="H206"/>
  <c r="H212"/>
  <c r="H214"/>
  <c r="H216"/>
  <c r="H228"/>
  <c r="H230"/>
  <c r="H232"/>
  <c r="H236"/>
  <c r="H238"/>
  <c r="H240"/>
  <c r="H244"/>
  <c r="H246"/>
  <c r="H250"/>
  <c r="H252"/>
  <c r="H257"/>
  <c r="H259"/>
  <c r="H261"/>
  <c r="H263"/>
  <c r="H265"/>
  <c r="H270"/>
  <c r="H489"/>
  <c r="H492"/>
  <c r="H495"/>
  <c r="H497"/>
  <c r="H498"/>
  <c r="H499"/>
  <c r="H500"/>
  <c r="H501"/>
  <c r="H502"/>
  <c r="H503"/>
  <c r="H506"/>
  <c r="H513"/>
  <c r="H273"/>
  <c r="H281"/>
  <c r="H151"/>
  <c r="H149"/>
  <c r="H485"/>
  <c r="H483"/>
  <c r="H481"/>
  <c r="H475"/>
  <c r="H473"/>
  <c r="H465"/>
  <c r="H453"/>
  <c r="H451"/>
  <c r="H445"/>
  <c r="H437"/>
  <c r="H429"/>
  <c r="I146" l="1"/>
  <c r="I2"/>
</calcChain>
</file>

<file path=xl/sharedStrings.xml><?xml version="1.0" encoding="utf-8"?>
<sst xmlns="http://schemas.openxmlformats.org/spreadsheetml/2006/main" count="130" uniqueCount="129">
  <si>
    <t>營隊</t>
    <phoneticPr fontId="1" type="noConversion"/>
  </si>
  <si>
    <t>醫學營</t>
    <phoneticPr fontId="1" type="noConversion"/>
  </si>
  <si>
    <t>心理營</t>
    <phoneticPr fontId="1" type="noConversion"/>
  </si>
  <si>
    <t>藥學營</t>
    <phoneticPr fontId="1" type="noConversion"/>
  </si>
  <si>
    <t>體驗營</t>
    <phoneticPr fontId="1" type="noConversion"/>
  </si>
  <si>
    <t>生物營</t>
    <phoneticPr fontId="1" type="noConversion"/>
  </si>
  <si>
    <t>牙醫營</t>
    <phoneticPr fontId="1" type="noConversion"/>
  </si>
  <si>
    <t>使用時間</t>
    <phoneticPr fontId="3" type="noConversion"/>
  </si>
  <si>
    <t>傳回</t>
    <phoneticPr fontId="3" type="noConversion"/>
  </si>
  <si>
    <t>早</t>
    <phoneticPr fontId="3" type="noConversion"/>
  </si>
  <si>
    <t>午</t>
    <phoneticPr fontId="3" type="noConversion"/>
  </si>
  <si>
    <t>晚</t>
    <phoneticPr fontId="3" type="noConversion"/>
  </si>
  <si>
    <t>整天</t>
    <phoneticPr fontId="3" type="noConversion"/>
  </si>
  <si>
    <t>總合</t>
    <phoneticPr fontId="1" type="noConversion"/>
  </si>
  <si>
    <t>綜合大樓大體室</t>
  </si>
  <si>
    <t>圖書館前廣場</t>
  </si>
  <si>
    <t>實驗大樓303</t>
  </si>
  <si>
    <t>流水號day</t>
    <phoneticPr fontId="1" type="noConversion"/>
  </si>
  <si>
    <t>使用日期_星期</t>
    <phoneticPr fontId="1" type="noConversion"/>
  </si>
  <si>
    <t>場地折價</t>
    <phoneticPr fontId="1" type="noConversion"/>
  </si>
  <si>
    <t>折扣金額</t>
    <phoneticPr fontId="1" type="noConversion"/>
  </si>
  <si>
    <t>場地基數計算</t>
    <phoneticPr fontId="1" type="noConversion"/>
  </si>
  <si>
    <t>24始</t>
    <phoneticPr fontId="1" type="noConversion"/>
  </si>
  <si>
    <t>24末</t>
    <phoneticPr fontId="1" type="noConversion"/>
  </si>
  <si>
    <t>AP始</t>
    <phoneticPr fontId="1" type="noConversion"/>
  </si>
  <si>
    <t>AP末</t>
    <phoneticPr fontId="1" type="noConversion"/>
  </si>
  <si>
    <t>參考時間</t>
    <phoneticPr fontId="1" type="noConversion"/>
  </si>
  <si>
    <t>使用日期</t>
    <phoneticPr fontId="1" type="noConversion"/>
  </si>
  <si>
    <t>香粧營</t>
    <phoneticPr fontId="1" type="noConversion"/>
  </si>
  <si>
    <t>大講堂</t>
    <phoneticPr fontId="1" type="noConversion"/>
  </si>
  <si>
    <t>場地名稱</t>
    <phoneticPr fontId="1" type="noConversion"/>
  </si>
  <si>
    <t>教室名稱</t>
    <phoneticPr fontId="1" type="noConversion"/>
  </si>
  <si>
    <t>E11</t>
    <phoneticPr fontId="1" type="noConversion"/>
  </si>
  <si>
    <t>E12</t>
    <phoneticPr fontId="1" type="noConversion"/>
  </si>
  <si>
    <t>W11</t>
    <phoneticPr fontId="1" type="noConversion"/>
  </si>
  <si>
    <t>W12</t>
    <phoneticPr fontId="1" type="noConversion"/>
  </si>
  <si>
    <t>E13</t>
    <phoneticPr fontId="1" type="noConversion"/>
  </si>
  <si>
    <t>W13</t>
    <phoneticPr fontId="1" type="noConversion"/>
  </si>
  <si>
    <t>W24</t>
    <phoneticPr fontId="1" type="noConversion"/>
  </si>
  <si>
    <t>CSB101</t>
    <phoneticPr fontId="1" type="noConversion"/>
  </si>
  <si>
    <t>CSB117</t>
    <phoneticPr fontId="1" type="noConversion"/>
  </si>
  <si>
    <t>CS201</t>
    <phoneticPr fontId="1" type="noConversion"/>
  </si>
  <si>
    <t>CS203</t>
    <phoneticPr fontId="1" type="noConversion"/>
  </si>
  <si>
    <t>CS204</t>
    <phoneticPr fontId="1" type="noConversion"/>
  </si>
  <si>
    <t>CS205</t>
    <phoneticPr fontId="1" type="noConversion"/>
  </si>
  <si>
    <t>CS301</t>
    <phoneticPr fontId="1" type="noConversion"/>
  </si>
  <si>
    <t>CS302</t>
    <phoneticPr fontId="1" type="noConversion"/>
  </si>
  <si>
    <t>CS311</t>
    <phoneticPr fontId="1" type="noConversion"/>
  </si>
  <si>
    <t>CS312</t>
    <phoneticPr fontId="1" type="noConversion"/>
  </si>
  <si>
    <t>CS406</t>
    <phoneticPr fontId="1" type="noConversion"/>
  </si>
  <si>
    <t>CS407</t>
    <phoneticPr fontId="1" type="noConversion"/>
  </si>
  <si>
    <t>CS408</t>
    <phoneticPr fontId="1" type="noConversion"/>
  </si>
  <si>
    <t>CS813</t>
    <phoneticPr fontId="1" type="noConversion"/>
  </si>
  <si>
    <t>CS701</t>
    <phoneticPr fontId="1" type="noConversion"/>
  </si>
  <si>
    <t>A1</t>
    <phoneticPr fontId="1" type="noConversion"/>
  </si>
  <si>
    <t>A2</t>
    <phoneticPr fontId="1" type="noConversion"/>
  </si>
  <si>
    <t>A3</t>
    <phoneticPr fontId="1" type="noConversion"/>
  </si>
  <si>
    <t>演藝廳</t>
    <phoneticPr fontId="1" type="noConversion"/>
  </si>
  <si>
    <t>NB116</t>
    <phoneticPr fontId="1" type="noConversion"/>
  </si>
  <si>
    <t>NB117</t>
    <phoneticPr fontId="1" type="noConversion"/>
  </si>
  <si>
    <t>N109</t>
    <phoneticPr fontId="1" type="noConversion"/>
  </si>
  <si>
    <t>N110</t>
    <phoneticPr fontId="1" type="noConversion"/>
  </si>
  <si>
    <t>N111</t>
    <phoneticPr fontId="1" type="noConversion"/>
  </si>
  <si>
    <t>N215</t>
    <phoneticPr fontId="1" type="noConversion"/>
  </si>
  <si>
    <t>N216</t>
    <phoneticPr fontId="1" type="noConversion"/>
  </si>
  <si>
    <t>N217</t>
    <phoneticPr fontId="1" type="noConversion"/>
  </si>
  <si>
    <t>N218</t>
    <phoneticPr fontId="1" type="noConversion"/>
  </si>
  <si>
    <t>綜合集會場</t>
    <phoneticPr fontId="1" type="noConversion"/>
  </si>
  <si>
    <t>第一教學大樓川堂</t>
    <phoneticPr fontId="1" type="noConversion"/>
  </si>
  <si>
    <t>史懷哲大道</t>
    <phoneticPr fontId="1" type="noConversion"/>
  </si>
  <si>
    <t>康樂室</t>
    <phoneticPr fontId="1" type="noConversion"/>
  </si>
  <si>
    <t>實驗大樓504</t>
    <phoneticPr fontId="1" type="noConversion"/>
  </si>
  <si>
    <t>實驗大樓604</t>
    <phoneticPr fontId="1" type="noConversion"/>
  </si>
  <si>
    <t>實驗大樓505</t>
    <phoneticPr fontId="1" type="noConversion"/>
  </si>
  <si>
    <t>N732</t>
    <phoneticPr fontId="1" type="noConversion"/>
  </si>
  <si>
    <t>N544</t>
    <phoneticPr fontId="1" type="noConversion"/>
  </si>
  <si>
    <t>實驗大樓202</t>
    <phoneticPr fontId="1" type="noConversion"/>
  </si>
  <si>
    <t>實驗大樓304</t>
    <phoneticPr fontId="1" type="noConversion"/>
  </si>
  <si>
    <t>實驗大樓605</t>
    <phoneticPr fontId="1" type="noConversion"/>
  </si>
  <si>
    <t>郵局前廣場</t>
    <phoneticPr fontId="1" type="noConversion"/>
  </si>
  <si>
    <t>舞蹈教室</t>
    <phoneticPr fontId="1" type="noConversion"/>
  </si>
  <si>
    <t>勵學大樓玄關</t>
    <phoneticPr fontId="1" type="noConversion"/>
  </si>
  <si>
    <t>收費</t>
    <phoneticPr fontId="1" type="noConversion"/>
  </si>
  <si>
    <t>護理營</t>
    <phoneticPr fontId="1" type="noConversion"/>
  </si>
  <si>
    <t>綜合集會場(夜)</t>
    <phoneticPr fontId="1" type="noConversion"/>
  </si>
  <si>
    <t>600人會議室</t>
    <phoneticPr fontId="2" type="noConversion"/>
  </si>
  <si>
    <t>300人會議室</t>
    <phoneticPr fontId="2" type="noConversion"/>
  </si>
  <si>
    <t>CS206</t>
    <phoneticPr fontId="2" type="noConversion"/>
  </si>
  <si>
    <t>CS207</t>
  </si>
  <si>
    <t>CS208</t>
  </si>
  <si>
    <t>CS209</t>
  </si>
  <si>
    <t>CS210</t>
  </si>
  <si>
    <t>CS211</t>
  </si>
  <si>
    <t>CS313</t>
    <phoneticPr fontId="2" type="noConversion"/>
  </si>
  <si>
    <t>實驗大樓404</t>
    <phoneticPr fontId="1" type="noConversion"/>
  </si>
  <si>
    <t>W23</t>
    <phoneticPr fontId="2" type="noConversion"/>
  </si>
  <si>
    <t>第一教學大樓玄關</t>
    <phoneticPr fontId="1" type="noConversion"/>
  </si>
  <si>
    <t>W21</t>
    <phoneticPr fontId="1" type="noConversion"/>
  </si>
  <si>
    <t>W22</t>
    <phoneticPr fontId="1" type="noConversion"/>
  </si>
  <si>
    <t>昆蟲營</t>
    <phoneticPr fontId="1" type="noConversion"/>
  </si>
  <si>
    <t>杜聰明大道</t>
    <phoneticPr fontId="1" type="noConversion"/>
  </si>
  <si>
    <t>國研大樓川堂西</t>
    <phoneticPr fontId="1" type="noConversion"/>
  </si>
  <si>
    <t>國研大樓川堂東</t>
    <phoneticPr fontId="1" type="noConversion"/>
  </si>
  <si>
    <t>實驗大樓203</t>
    <phoneticPr fontId="1" type="noConversion"/>
  </si>
  <si>
    <t>NB219A</t>
    <phoneticPr fontId="2" type="noConversion"/>
  </si>
  <si>
    <t>使用時間</t>
    <phoneticPr fontId="1" type="noConversion"/>
  </si>
  <si>
    <t>處罰後金額</t>
    <phoneticPr fontId="1" type="noConversion"/>
  </si>
  <si>
    <t>醫化營</t>
    <phoneticPr fontId="1" type="noConversion"/>
  </si>
  <si>
    <t>104新制</t>
    <phoneticPr fontId="2" type="noConversion"/>
  </si>
  <si>
    <t>E21</t>
    <phoneticPr fontId="1" type="noConversion"/>
  </si>
  <si>
    <t>E22</t>
    <phoneticPr fontId="2" type="noConversion"/>
  </si>
  <si>
    <t>CS601</t>
    <phoneticPr fontId="1" type="noConversion"/>
  </si>
  <si>
    <t>IR201</t>
    <phoneticPr fontId="2" type="noConversion"/>
  </si>
  <si>
    <t>IR203</t>
    <phoneticPr fontId="2" type="noConversion"/>
  </si>
  <si>
    <t>IR301</t>
    <phoneticPr fontId="2" type="noConversion"/>
  </si>
  <si>
    <t>IR401</t>
    <phoneticPr fontId="2" type="noConversion"/>
  </si>
  <si>
    <t>IR501</t>
    <phoneticPr fontId="2" type="noConversion"/>
  </si>
  <si>
    <t>IR202</t>
    <phoneticPr fontId="2" type="noConversion"/>
  </si>
  <si>
    <t>IR204</t>
    <phoneticPr fontId="2" type="noConversion"/>
  </si>
  <si>
    <t>IR205</t>
    <phoneticPr fontId="2" type="noConversion"/>
  </si>
  <si>
    <t>IR206</t>
    <phoneticPr fontId="2" type="noConversion"/>
  </si>
  <si>
    <t>IR207</t>
    <phoneticPr fontId="2" type="noConversion"/>
  </si>
  <si>
    <t>IR208</t>
    <phoneticPr fontId="2" type="noConversion"/>
  </si>
  <si>
    <t>IR209</t>
    <phoneticPr fontId="2" type="noConversion"/>
  </si>
  <si>
    <t>空調需求</t>
    <phoneticPr fontId="1" type="noConversion"/>
  </si>
  <si>
    <t>範例</t>
    <phoneticPr fontId="1" type="noConversion"/>
  </si>
  <si>
    <t xml:space="preserve"> 生物營</t>
    <phoneticPr fontId="1" type="noConversion"/>
  </si>
  <si>
    <t>08001200</t>
    <phoneticPr fontId="1" type="noConversion"/>
  </si>
  <si>
    <t>CS201</t>
    <phoneticPr fontId="1" type="noConversion"/>
  </si>
</sst>
</file>

<file path=xl/styles.xml><?xml version="1.0" encoding="utf-8"?>
<styleSheet xmlns="http://schemas.openxmlformats.org/spreadsheetml/2006/main">
  <numFmts count="12">
    <numFmt numFmtId="176" formatCode="m&quot;月&quot;d&quot;日&quot;;@"/>
    <numFmt numFmtId="177" formatCode="上午/下午\ hh&quot;:&quot;mm&quot;:&quot;ss"/>
    <numFmt numFmtId="178" formatCode="h:mm;@"/>
    <numFmt numFmtId="179" formatCode="[$-404]e\.mm\.dd"/>
    <numFmt numFmtId="180" formatCode="dd"/>
    <numFmt numFmtId="181" formatCode="[$-404]aaaa;@"/>
    <numFmt numFmtId="182" formatCode="0_ "/>
    <numFmt numFmtId="183" formatCode="&quot;$&quot;#,##0"/>
    <numFmt numFmtId="184" formatCode="0\ "/>
    <numFmt numFmtId="185" formatCode="0_);[Red]\(0\)"/>
    <numFmt numFmtId="186" formatCode="&quot;$&quot;#,##0_);[Red]\(&quot;$&quot;#,##0\)"/>
    <numFmt numFmtId="187" formatCode="[$-404]e/m/d;@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3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</cellStyleXfs>
  <cellXfs count="91">
    <xf numFmtId="0" fontId="0" fillId="0" borderId="0" xfId="0"/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80" fontId="0" fillId="0" borderId="0" xfId="0" applyNumberFormat="1" applyAlignment="1">
      <alignment horizontal="center"/>
    </xf>
    <xf numFmtId="0" fontId="0" fillId="0" borderId="0" xfId="0" applyFill="1"/>
    <xf numFmtId="182" fontId="10" fillId="0" borderId="0" xfId="0" applyNumberFormat="1" applyFont="1" applyAlignment="1">
      <alignment horizontal="right"/>
    </xf>
    <xf numFmtId="183" fontId="0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182" fontId="9" fillId="2" borderId="1" xfId="0" applyNumberFormat="1" applyFont="1" applyFill="1" applyBorder="1" applyAlignment="1">
      <alignment horizontal="right"/>
    </xf>
    <xf numFmtId="0" fontId="0" fillId="0" borderId="1" xfId="0" applyBorder="1"/>
    <xf numFmtId="182" fontId="10" fillId="0" borderId="1" xfId="0" applyNumberFormat="1" applyFont="1" applyBorder="1" applyAlignment="1">
      <alignment horizontal="right"/>
    </xf>
    <xf numFmtId="0" fontId="0" fillId="0" borderId="1" xfId="0" applyFill="1" applyBorder="1"/>
    <xf numFmtId="182" fontId="10" fillId="0" borderId="1" xfId="0" applyNumberFormat="1" applyFont="1" applyFill="1" applyBorder="1" applyAlignment="1">
      <alignment horizontal="right"/>
    </xf>
    <xf numFmtId="0" fontId="0" fillId="5" borderId="1" xfId="0" applyFill="1" applyBorder="1"/>
    <xf numFmtId="0" fontId="0" fillId="0" borderId="0" xfId="0"/>
    <xf numFmtId="185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/>
    </xf>
    <xf numFmtId="183" fontId="0" fillId="2" borderId="1" xfId="0" applyNumberFormat="1" applyFont="1" applyFill="1" applyBorder="1" applyAlignment="1">
      <alignment horizontal="right"/>
    </xf>
    <xf numFmtId="185" fontId="6" fillId="2" borderId="1" xfId="0" applyNumberFormat="1" applyFont="1" applyFill="1" applyBorder="1" applyAlignment="1">
      <alignment horizontal="center"/>
    </xf>
    <xf numFmtId="180" fontId="6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83" fontId="0" fillId="0" borderId="1" xfId="0" applyNumberFormat="1" applyFont="1" applyBorder="1" applyAlignment="1">
      <alignment horizontal="right"/>
    </xf>
    <xf numFmtId="186" fontId="5" fillId="0" borderId="1" xfId="0" applyNumberFormat="1" applyFont="1" applyFill="1" applyBorder="1" applyAlignment="1">
      <alignment horizontal="center"/>
    </xf>
    <xf numFmtId="180" fontId="5" fillId="0" borderId="1" xfId="0" applyNumberFormat="1" applyFont="1" applyFill="1" applyBorder="1" applyAlignment="1">
      <alignment horizontal="center"/>
    </xf>
    <xf numFmtId="179" fontId="0" fillId="0" borderId="1" xfId="0" applyNumberFormat="1" applyBorder="1" applyAlignment="1">
      <alignment horizontal="center"/>
    </xf>
    <xf numFmtId="180" fontId="5" fillId="0" borderId="1" xfId="0" applyNumberFormat="1" applyFont="1" applyBorder="1" applyAlignment="1">
      <alignment horizontal="center"/>
    </xf>
    <xf numFmtId="186" fontId="0" fillId="0" borderId="1" xfId="0" applyNumberFormat="1" applyBorder="1" applyAlignment="1">
      <alignment horizontal="center"/>
    </xf>
    <xf numFmtId="180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187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82" fontId="8" fillId="4" borderId="1" xfId="0" applyNumberFormat="1" applyFont="1" applyFill="1" applyBorder="1" applyAlignment="1">
      <alignment horizontal="center" vertical="center"/>
    </xf>
    <xf numFmtId="178" fontId="8" fillId="7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176" fontId="10" fillId="4" borderId="1" xfId="0" applyNumberFormat="1" applyFont="1" applyFill="1" applyBorder="1" applyAlignment="1">
      <alignment horizontal="center" vertical="center"/>
    </xf>
    <xf numFmtId="181" fontId="10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182" fontId="10" fillId="4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177" fontId="10" fillId="4" borderId="1" xfId="0" applyNumberFormat="1" applyFont="1" applyFill="1" applyBorder="1" applyAlignment="1">
      <alignment horizontal="left"/>
    </xf>
    <xf numFmtId="177" fontId="10" fillId="4" borderId="1" xfId="0" applyNumberFormat="1" applyFont="1" applyFill="1" applyBorder="1" applyAlignment="1">
      <alignment horizontal="center"/>
    </xf>
    <xf numFmtId="178" fontId="10" fillId="4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81" fontId="0" fillId="0" borderId="1" xfId="0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left"/>
    </xf>
    <xf numFmtId="177" fontId="0" fillId="0" borderId="1" xfId="0" applyNumberFormat="1" applyFont="1" applyFill="1" applyBorder="1" applyAlignment="1">
      <alignment horizontal="center"/>
    </xf>
    <xf numFmtId="178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7" borderId="1" xfId="27" applyFont="1" applyFill="1" applyBorder="1" applyAlignment="1">
      <alignment horizontal="center" vertical="center"/>
    </xf>
    <xf numFmtId="0" fontId="0" fillId="0" borderId="1" xfId="26" applyFont="1" applyFill="1" applyBorder="1" applyAlignment="1">
      <alignment horizontal="center" vertical="center"/>
    </xf>
    <xf numFmtId="49" fontId="0" fillId="0" borderId="1" xfId="26" applyNumberFormat="1" applyFont="1" applyFill="1" applyBorder="1" applyAlignment="1">
      <alignment horizontal="center" vertical="center"/>
    </xf>
    <xf numFmtId="187" fontId="0" fillId="0" borderId="1" xfId="0" applyNumberFormat="1" applyFont="1" applyFill="1" applyBorder="1" applyAlignment="1">
      <alignment horizontal="center" vertical="center"/>
    </xf>
    <xf numFmtId="182" fontId="0" fillId="0" borderId="1" xfId="0" applyNumberFormat="1" applyFont="1" applyBorder="1" applyAlignment="1">
      <alignment horizontal="center"/>
    </xf>
    <xf numFmtId="178" fontId="0" fillId="7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77" fontId="8" fillId="0" borderId="1" xfId="0" applyNumberFormat="1" applyFont="1" applyFill="1" applyBorder="1" applyAlignment="1">
      <alignment horizontal="left" vertical="center"/>
    </xf>
    <xf numFmtId="177" fontId="8" fillId="4" borderId="1" xfId="0" applyNumberFormat="1" applyFont="1" applyFill="1" applyBorder="1" applyAlignment="1">
      <alignment horizontal="center" vertical="center"/>
    </xf>
    <xf numFmtId="178" fontId="8" fillId="4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27" applyFont="1" applyFill="1" applyBorder="1" applyAlignment="1">
      <alignment horizontal="center" vertical="center"/>
    </xf>
    <xf numFmtId="176" fontId="0" fillId="0" borderId="1" xfId="27" applyNumberFormat="1" applyFont="1" applyFill="1" applyBorder="1" applyAlignment="1">
      <alignment horizontal="center" vertical="center"/>
    </xf>
    <xf numFmtId="49" fontId="0" fillId="0" borderId="1" xfId="27" applyNumberFormat="1" applyFont="1" applyFill="1" applyBorder="1" applyAlignment="1">
      <alignment horizontal="center" vertical="center"/>
    </xf>
    <xf numFmtId="184" fontId="0" fillId="0" borderId="1" xfId="27" applyNumberFormat="1" applyFont="1" applyFill="1" applyBorder="1" applyAlignment="1">
      <alignment horizontal="center" vertical="center"/>
    </xf>
    <xf numFmtId="0" fontId="0" fillId="0" borderId="1" xfId="27" applyFont="1" applyFill="1" applyBorder="1" applyAlignment="1">
      <alignment horizontal="left"/>
    </xf>
    <xf numFmtId="0" fontId="0" fillId="0" borderId="1" xfId="27" applyFont="1" applyFill="1" applyBorder="1" applyAlignment="1">
      <alignment horizontal="center"/>
    </xf>
    <xf numFmtId="178" fontId="0" fillId="0" borderId="1" xfId="27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177" fontId="0" fillId="4" borderId="1" xfId="0" applyNumberFormat="1" applyFont="1" applyFill="1" applyBorder="1" applyAlignment="1">
      <alignment horizontal="center"/>
    </xf>
    <xf numFmtId="178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77" fontId="0" fillId="0" borderId="1" xfId="26" applyNumberFormat="1" applyFont="1" applyFill="1" applyBorder="1" applyAlignment="1">
      <alignment horizontal="left" vertical="center"/>
    </xf>
    <xf numFmtId="177" fontId="0" fillId="0" borderId="1" xfId="26" applyNumberFormat="1" applyFont="1" applyFill="1" applyBorder="1" applyAlignment="1">
      <alignment horizontal="center" vertical="center"/>
    </xf>
    <xf numFmtId="178" fontId="0" fillId="0" borderId="1" xfId="26" applyNumberFormat="1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/>
    </xf>
    <xf numFmtId="178" fontId="0" fillId="0" borderId="1" xfId="0" applyNumberFormat="1" applyFont="1" applyBorder="1" applyAlignment="1">
      <alignment horizontal="center"/>
    </xf>
  </cellXfs>
  <cellStyles count="28">
    <cellStyle name="Excel Built-in Normal" xfId="27"/>
    <cellStyle name="一般" xfId="0" builtinId="0"/>
    <cellStyle name="一般 10" xfId="9"/>
    <cellStyle name="一般 11" xfId="10"/>
    <cellStyle name="一般 12" xfId="11"/>
    <cellStyle name="一般 13" xfId="12"/>
    <cellStyle name="一般 14" xfId="13"/>
    <cellStyle name="一般 15" xfId="14"/>
    <cellStyle name="一般 16" xfId="15"/>
    <cellStyle name="一般 17" xfId="16"/>
    <cellStyle name="一般 18" xfId="17"/>
    <cellStyle name="一般 19" xfId="18"/>
    <cellStyle name="一般 2" xfId="1"/>
    <cellStyle name="一般 20" xfId="19"/>
    <cellStyle name="一般 21" xfId="20"/>
    <cellStyle name="一般 22" xfId="21"/>
    <cellStyle name="一般 23" xfId="22"/>
    <cellStyle name="一般 24" xfId="23"/>
    <cellStyle name="一般 25" xfId="24"/>
    <cellStyle name="一般 26" xfId="25"/>
    <cellStyle name="一般 27" xfId="26"/>
    <cellStyle name="一般 3" xfId="2"/>
    <cellStyle name="一般 4" xfId="3"/>
    <cellStyle name="一般 5" xfId="4"/>
    <cellStyle name="一般 6" xfId="5"/>
    <cellStyle name="一般 7" xfId="6"/>
    <cellStyle name="一般 8" xfId="7"/>
    <cellStyle name="一般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ot\AppData\Local\Microsoft\Windows\Temporary%20Internet%20Files\Content.IE5\3PZKGQXW\103&#24180;&#26257;&#26399;&#29151;&#38538;&#32317;&#27284;-&#32113;&#35336;&#27284;(0617final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103&#24180;&#26257;&#26399;&#29151;&#38538;&#32317;&#27284;-&#29273;&#37291;&#29151;&#26032;&#22686;&#27284;&#2669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始資料"/>
      <sheetName val="暑期營隊收費標準"/>
      <sheetName val="各營隊總合"/>
      <sheetName val="場地基數"/>
      <sheetName val="Sheet1"/>
    </sheetNames>
    <sheetDataSet>
      <sheetData sheetId="0" refreshError="1"/>
      <sheetData sheetId="1">
        <row r="1">
          <cell r="A1" t="str">
            <v>教室名稱</v>
          </cell>
          <cell r="B1" t="str">
            <v>收費</v>
          </cell>
          <cell r="C1" t="str">
            <v>打折收費</v>
          </cell>
          <cell r="D1" t="str">
            <v>103新制</v>
          </cell>
        </row>
        <row r="2">
          <cell r="A2" t="str">
            <v>大講堂</v>
          </cell>
          <cell r="B2">
            <v>6000</v>
          </cell>
          <cell r="C2">
            <v>3000</v>
          </cell>
          <cell r="D2">
            <v>1500</v>
          </cell>
        </row>
        <row r="3">
          <cell r="A3" t="str">
            <v>演藝廳</v>
          </cell>
          <cell r="B3">
            <v>5000</v>
          </cell>
          <cell r="C3">
            <v>2500</v>
          </cell>
          <cell r="D3">
            <v>1250</v>
          </cell>
        </row>
        <row r="4">
          <cell r="A4" t="str">
            <v>E11</v>
          </cell>
          <cell r="B4">
            <v>1200</v>
          </cell>
          <cell r="C4">
            <v>600</v>
          </cell>
          <cell r="D4">
            <v>300</v>
          </cell>
        </row>
        <row r="5">
          <cell r="A5" t="str">
            <v>E12</v>
          </cell>
          <cell r="B5">
            <v>1200</v>
          </cell>
          <cell r="C5">
            <v>600</v>
          </cell>
          <cell r="D5">
            <v>300</v>
          </cell>
        </row>
        <row r="6">
          <cell r="A6" t="str">
            <v>E13</v>
          </cell>
          <cell r="B6">
            <v>1000</v>
          </cell>
          <cell r="C6">
            <v>500</v>
          </cell>
          <cell r="D6">
            <v>250</v>
          </cell>
        </row>
        <row r="7">
          <cell r="A7" t="str">
            <v>W11</v>
          </cell>
          <cell r="B7">
            <v>1200</v>
          </cell>
          <cell r="C7">
            <v>600</v>
          </cell>
          <cell r="D7">
            <v>300</v>
          </cell>
        </row>
        <row r="8">
          <cell r="A8" t="str">
            <v>W12</v>
          </cell>
          <cell r="B8">
            <v>1200</v>
          </cell>
          <cell r="C8">
            <v>600</v>
          </cell>
          <cell r="D8">
            <v>300</v>
          </cell>
        </row>
        <row r="9">
          <cell r="A9" t="str">
            <v>W13</v>
          </cell>
          <cell r="B9">
            <v>1000</v>
          </cell>
          <cell r="C9">
            <v>500</v>
          </cell>
          <cell r="D9">
            <v>250</v>
          </cell>
        </row>
        <row r="10">
          <cell r="A10" t="str">
            <v>E23</v>
          </cell>
          <cell r="B10">
            <v>1000</v>
          </cell>
          <cell r="C10">
            <v>500</v>
          </cell>
          <cell r="D10">
            <v>250</v>
          </cell>
        </row>
        <row r="11">
          <cell r="A11" t="str">
            <v>E25</v>
          </cell>
          <cell r="B11">
            <v>1400</v>
          </cell>
          <cell r="C11">
            <v>700</v>
          </cell>
          <cell r="D11">
            <v>350</v>
          </cell>
        </row>
        <row r="12">
          <cell r="A12" t="str">
            <v>W21</v>
          </cell>
          <cell r="B12">
            <v>1200</v>
          </cell>
          <cell r="C12">
            <v>600</v>
          </cell>
          <cell r="D12">
            <v>300</v>
          </cell>
        </row>
        <row r="13">
          <cell r="A13" t="str">
            <v>W22</v>
          </cell>
          <cell r="B13">
            <v>1200</v>
          </cell>
          <cell r="C13">
            <v>600</v>
          </cell>
          <cell r="D13">
            <v>300</v>
          </cell>
        </row>
        <row r="14">
          <cell r="A14" t="str">
            <v>W24</v>
          </cell>
          <cell r="B14">
            <v>1200</v>
          </cell>
          <cell r="C14">
            <v>600</v>
          </cell>
          <cell r="D14">
            <v>300</v>
          </cell>
        </row>
        <row r="15">
          <cell r="A15" t="str">
            <v>CSB101</v>
          </cell>
          <cell r="B15">
            <v>1200</v>
          </cell>
          <cell r="C15">
            <v>600</v>
          </cell>
          <cell r="D15">
            <v>300</v>
          </cell>
        </row>
        <row r="16">
          <cell r="A16" t="str">
            <v>CSB117</v>
          </cell>
          <cell r="B16">
            <v>1400</v>
          </cell>
          <cell r="C16">
            <v>700</v>
          </cell>
          <cell r="D16">
            <v>350</v>
          </cell>
        </row>
        <row r="17">
          <cell r="A17" t="str">
            <v>CS201</v>
          </cell>
          <cell r="B17">
            <v>2000</v>
          </cell>
          <cell r="C17">
            <v>1000</v>
          </cell>
          <cell r="D17">
            <v>500</v>
          </cell>
        </row>
        <row r="18">
          <cell r="A18" t="str">
            <v>CS203</v>
          </cell>
          <cell r="B18">
            <v>1000</v>
          </cell>
          <cell r="C18">
            <v>500</v>
          </cell>
          <cell r="D18">
            <v>250</v>
          </cell>
        </row>
        <row r="19">
          <cell r="A19" t="str">
            <v>CS204</v>
          </cell>
          <cell r="B19">
            <v>1000</v>
          </cell>
          <cell r="C19">
            <v>500</v>
          </cell>
          <cell r="D19">
            <v>250</v>
          </cell>
        </row>
        <row r="20">
          <cell r="A20" t="str">
            <v>CS205</v>
          </cell>
          <cell r="B20">
            <v>1000</v>
          </cell>
          <cell r="C20">
            <v>500</v>
          </cell>
          <cell r="D20">
            <v>250</v>
          </cell>
        </row>
        <row r="21">
          <cell r="A21" t="str">
            <v>CS206</v>
          </cell>
          <cell r="B21">
            <v>2000</v>
          </cell>
          <cell r="C21">
            <v>1000</v>
          </cell>
          <cell r="D21">
            <v>500</v>
          </cell>
        </row>
        <row r="22">
          <cell r="A22" t="str">
            <v>CS207</v>
          </cell>
          <cell r="B22">
            <v>2000</v>
          </cell>
          <cell r="C22">
            <v>1000</v>
          </cell>
          <cell r="D22">
            <v>500</v>
          </cell>
        </row>
        <row r="23">
          <cell r="A23" t="str">
            <v>CS208</v>
          </cell>
          <cell r="B23">
            <v>2000</v>
          </cell>
          <cell r="C23">
            <v>1000</v>
          </cell>
          <cell r="D23">
            <v>500</v>
          </cell>
        </row>
        <row r="24">
          <cell r="A24" t="str">
            <v>CS209</v>
          </cell>
          <cell r="B24">
            <v>2000</v>
          </cell>
          <cell r="C24">
            <v>1000</v>
          </cell>
          <cell r="D24">
            <v>500</v>
          </cell>
        </row>
        <row r="25">
          <cell r="A25" t="str">
            <v>CS210</v>
          </cell>
          <cell r="B25">
            <v>2000</v>
          </cell>
          <cell r="C25">
            <v>1000</v>
          </cell>
          <cell r="D25">
            <v>500</v>
          </cell>
        </row>
        <row r="26">
          <cell r="A26" t="str">
            <v>CS211</v>
          </cell>
          <cell r="B26">
            <v>2000</v>
          </cell>
          <cell r="C26">
            <v>1000</v>
          </cell>
          <cell r="D26">
            <v>500</v>
          </cell>
        </row>
        <row r="27">
          <cell r="A27" t="str">
            <v>CS301</v>
          </cell>
          <cell r="B27">
            <v>2200</v>
          </cell>
          <cell r="C27">
            <v>1100</v>
          </cell>
          <cell r="D27">
            <v>550</v>
          </cell>
        </row>
        <row r="28">
          <cell r="A28" t="str">
            <v>CS302</v>
          </cell>
          <cell r="B28">
            <v>2200</v>
          </cell>
          <cell r="C28">
            <v>1100</v>
          </cell>
          <cell r="D28">
            <v>550</v>
          </cell>
        </row>
        <row r="29">
          <cell r="A29" t="str">
            <v>CS311</v>
          </cell>
          <cell r="B29">
            <v>1000</v>
          </cell>
          <cell r="C29">
            <v>500</v>
          </cell>
          <cell r="D29">
            <v>250</v>
          </cell>
        </row>
        <row r="30">
          <cell r="A30" t="str">
            <v>CS312</v>
          </cell>
          <cell r="B30">
            <v>1000</v>
          </cell>
          <cell r="C30">
            <v>500</v>
          </cell>
          <cell r="D30">
            <v>250</v>
          </cell>
        </row>
        <row r="31">
          <cell r="A31" t="str">
            <v>CS313</v>
          </cell>
          <cell r="B31">
            <v>2000</v>
          </cell>
          <cell r="C31">
            <v>1000</v>
          </cell>
          <cell r="D31">
            <v>500</v>
          </cell>
        </row>
        <row r="32">
          <cell r="A32" t="str">
            <v>CS406</v>
          </cell>
          <cell r="B32">
            <v>1000</v>
          </cell>
          <cell r="C32">
            <v>500</v>
          </cell>
          <cell r="D32">
            <v>250</v>
          </cell>
        </row>
        <row r="33">
          <cell r="A33" t="str">
            <v>CS407</v>
          </cell>
          <cell r="B33">
            <v>1000</v>
          </cell>
          <cell r="C33">
            <v>500</v>
          </cell>
          <cell r="D33">
            <v>250</v>
          </cell>
        </row>
        <row r="34">
          <cell r="A34" t="str">
            <v>CS408</v>
          </cell>
          <cell r="B34">
            <v>1000</v>
          </cell>
          <cell r="C34">
            <v>500</v>
          </cell>
          <cell r="D34">
            <v>250</v>
          </cell>
        </row>
        <row r="35">
          <cell r="A35" t="str">
            <v>CS701</v>
          </cell>
          <cell r="B35">
            <v>1000</v>
          </cell>
          <cell r="C35">
            <v>500</v>
          </cell>
          <cell r="D35">
            <v>250</v>
          </cell>
        </row>
        <row r="36">
          <cell r="A36" t="str">
            <v>CS813</v>
          </cell>
          <cell r="B36">
            <v>1000</v>
          </cell>
          <cell r="C36">
            <v>500</v>
          </cell>
          <cell r="D36">
            <v>250</v>
          </cell>
        </row>
        <row r="37">
          <cell r="A37" t="str">
            <v>A1</v>
          </cell>
          <cell r="B37">
            <v>2500</v>
          </cell>
          <cell r="C37">
            <v>1250</v>
          </cell>
          <cell r="D37">
            <v>625</v>
          </cell>
        </row>
        <row r="38">
          <cell r="A38" t="str">
            <v>A2</v>
          </cell>
          <cell r="B38">
            <v>2500</v>
          </cell>
          <cell r="C38">
            <v>1250</v>
          </cell>
          <cell r="D38">
            <v>625</v>
          </cell>
        </row>
        <row r="39">
          <cell r="A39" t="str">
            <v>A3</v>
          </cell>
          <cell r="B39">
            <v>2500</v>
          </cell>
          <cell r="C39">
            <v>1250</v>
          </cell>
          <cell r="D39">
            <v>625</v>
          </cell>
        </row>
        <row r="40">
          <cell r="A40" t="str">
            <v>NB116</v>
          </cell>
          <cell r="B40">
            <v>1000</v>
          </cell>
          <cell r="C40">
            <v>500</v>
          </cell>
          <cell r="D40">
            <v>250</v>
          </cell>
        </row>
        <row r="41">
          <cell r="A41" t="str">
            <v>NB117</v>
          </cell>
          <cell r="B41">
            <v>1000</v>
          </cell>
          <cell r="C41">
            <v>500</v>
          </cell>
          <cell r="D41">
            <v>250</v>
          </cell>
        </row>
        <row r="42">
          <cell r="A42" t="str">
            <v>N109</v>
          </cell>
          <cell r="B42">
            <v>1000</v>
          </cell>
          <cell r="C42">
            <v>500</v>
          </cell>
          <cell r="D42">
            <v>250</v>
          </cell>
        </row>
        <row r="43">
          <cell r="A43" t="str">
            <v>N110</v>
          </cell>
          <cell r="B43">
            <v>1000</v>
          </cell>
          <cell r="C43">
            <v>500</v>
          </cell>
          <cell r="D43">
            <v>250</v>
          </cell>
        </row>
        <row r="44">
          <cell r="A44" t="str">
            <v>N111</v>
          </cell>
          <cell r="B44">
            <v>1000</v>
          </cell>
          <cell r="C44">
            <v>500</v>
          </cell>
          <cell r="D44">
            <v>250</v>
          </cell>
        </row>
        <row r="45">
          <cell r="A45" t="str">
            <v>N215</v>
          </cell>
          <cell r="B45">
            <v>1000</v>
          </cell>
          <cell r="C45">
            <v>500</v>
          </cell>
          <cell r="D45">
            <v>250</v>
          </cell>
        </row>
        <row r="46">
          <cell r="A46" t="str">
            <v>N216</v>
          </cell>
          <cell r="B46">
            <v>1000</v>
          </cell>
          <cell r="C46">
            <v>500</v>
          </cell>
          <cell r="D46">
            <v>250</v>
          </cell>
        </row>
        <row r="47">
          <cell r="A47" t="str">
            <v>N217</v>
          </cell>
          <cell r="B47">
            <v>1000</v>
          </cell>
          <cell r="C47">
            <v>500</v>
          </cell>
          <cell r="D47">
            <v>250</v>
          </cell>
        </row>
        <row r="48">
          <cell r="A48" t="str">
            <v>N218</v>
          </cell>
          <cell r="B48">
            <v>1000</v>
          </cell>
          <cell r="C48">
            <v>500</v>
          </cell>
          <cell r="D48">
            <v>250</v>
          </cell>
        </row>
        <row r="49">
          <cell r="A49" t="str">
            <v>600人會議室</v>
          </cell>
          <cell r="B49">
            <v>22500</v>
          </cell>
          <cell r="C49">
            <v>11250</v>
          </cell>
          <cell r="D49">
            <v>5625</v>
          </cell>
        </row>
        <row r="50">
          <cell r="A50" t="str">
            <v>300人會議室</v>
          </cell>
          <cell r="B50">
            <v>15000</v>
          </cell>
          <cell r="C50">
            <v>7500</v>
          </cell>
          <cell r="D50">
            <v>3750</v>
          </cell>
        </row>
        <row r="51">
          <cell r="A51" t="str">
            <v>O2209</v>
          </cell>
          <cell r="B51">
            <v>4500</v>
          </cell>
          <cell r="C51">
            <v>2250</v>
          </cell>
          <cell r="D51">
            <v>1125</v>
          </cell>
        </row>
        <row r="52">
          <cell r="A52" t="str">
            <v>O3201</v>
          </cell>
          <cell r="B52">
            <v>4500</v>
          </cell>
          <cell r="C52">
            <v>2250</v>
          </cell>
          <cell r="D52">
            <v>1125</v>
          </cell>
        </row>
        <row r="53">
          <cell r="A53" t="str">
            <v>O4211</v>
          </cell>
          <cell r="B53">
            <v>4500</v>
          </cell>
          <cell r="C53">
            <v>2250</v>
          </cell>
          <cell r="D53">
            <v>1125</v>
          </cell>
        </row>
        <row r="54">
          <cell r="A54" t="str">
            <v>O5201</v>
          </cell>
          <cell r="B54">
            <v>4500</v>
          </cell>
          <cell r="C54">
            <v>2250</v>
          </cell>
          <cell r="D54">
            <v>1125</v>
          </cell>
        </row>
        <row r="55">
          <cell r="A55" t="str">
            <v>O2201</v>
          </cell>
          <cell r="B55">
            <v>1600</v>
          </cell>
          <cell r="C55">
            <v>800</v>
          </cell>
          <cell r="D55">
            <v>400</v>
          </cell>
        </row>
        <row r="56">
          <cell r="A56" t="str">
            <v>O2202</v>
          </cell>
          <cell r="B56">
            <v>1200</v>
          </cell>
          <cell r="C56">
            <v>600</v>
          </cell>
          <cell r="D56">
            <v>300</v>
          </cell>
        </row>
        <row r="57">
          <cell r="A57" t="str">
            <v>O2203</v>
          </cell>
          <cell r="B57">
            <v>1200</v>
          </cell>
          <cell r="C57">
            <v>600</v>
          </cell>
          <cell r="D57">
            <v>300</v>
          </cell>
        </row>
        <row r="58">
          <cell r="A58" t="str">
            <v>O2204</v>
          </cell>
          <cell r="B58">
            <v>1200</v>
          </cell>
          <cell r="C58">
            <v>600</v>
          </cell>
          <cell r="D58">
            <v>300</v>
          </cell>
        </row>
        <row r="59">
          <cell r="A59" t="str">
            <v>O2205</v>
          </cell>
          <cell r="B59">
            <v>1200</v>
          </cell>
          <cell r="C59">
            <v>600</v>
          </cell>
          <cell r="D59">
            <v>300</v>
          </cell>
        </row>
        <row r="60">
          <cell r="A60" t="str">
            <v>O2206</v>
          </cell>
          <cell r="B60">
            <v>1200</v>
          </cell>
          <cell r="C60">
            <v>600</v>
          </cell>
          <cell r="D60">
            <v>300</v>
          </cell>
        </row>
        <row r="61">
          <cell r="A61" t="str">
            <v>O2207</v>
          </cell>
          <cell r="B61">
            <v>1200</v>
          </cell>
          <cell r="C61">
            <v>600</v>
          </cell>
          <cell r="D61">
            <v>300</v>
          </cell>
        </row>
        <row r="62">
          <cell r="A62" t="str">
            <v>O2208</v>
          </cell>
          <cell r="B62">
            <v>1400</v>
          </cell>
          <cell r="C62">
            <v>700</v>
          </cell>
          <cell r="D62">
            <v>350</v>
          </cell>
        </row>
        <row r="63">
          <cell r="A63" t="str">
            <v>第一教學大樓川堂</v>
          </cell>
          <cell r="B63">
            <v>0</v>
          </cell>
          <cell r="C63">
            <v>0</v>
          </cell>
          <cell r="D63">
            <v>0</v>
          </cell>
        </row>
        <row r="64">
          <cell r="A64" t="str">
            <v>第一教學大樓玄關</v>
          </cell>
          <cell r="B64">
            <v>0</v>
          </cell>
          <cell r="C64">
            <v>0</v>
          </cell>
          <cell r="D64">
            <v>0</v>
          </cell>
        </row>
        <row r="65">
          <cell r="A65" t="str">
            <v>勵學大樓玄關</v>
          </cell>
          <cell r="B65">
            <v>0</v>
          </cell>
          <cell r="C65">
            <v>0</v>
          </cell>
          <cell r="D65">
            <v>0</v>
          </cell>
        </row>
        <row r="66">
          <cell r="A66" t="str">
            <v>郵局前廣場</v>
          </cell>
          <cell r="B66">
            <v>0</v>
          </cell>
          <cell r="C66">
            <v>0</v>
          </cell>
          <cell r="D66">
            <v>0</v>
          </cell>
        </row>
        <row r="67">
          <cell r="A67" t="str">
            <v>康樂室</v>
          </cell>
          <cell r="B67">
            <v>2000</v>
          </cell>
          <cell r="C67">
            <v>1000</v>
          </cell>
          <cell r="D67">
            <v>500</v>
          </cell>
        </row>
        <row r="68">
          <cell r="A68" t="str">
            <v>舞蹈教室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風雨球場</v>
          </cell>
          <cell r="B69">
            <v>0</v>
          </cell>
          <cell r="C69">
            <v>0</v>
          </cell>
          <cell r="D69">
            <v>0</v>
          </cell>
        </row>
        <row r="70">
          <cell r="A70" t="str">
            <v>風雨球場（夜）（不開燈）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綜合集會場</v>
          </cell>
          <cell r="B71">
            <v>0</v>
          </cell>
          <cell r="C71">
            <v>0</v>
          </cell>
          <cell r="D71">
            <v>0</v>
          </cell>
        </row>
        <row r="72">
          <cell r="A72" t="str">
            <v>綜合集會場(夜)</v>
          </cell>
          <cell r="B72">
            <v>11000</v>
          </cell>
          <cell r="C72">
            <v>5500</v>
          </cell>
          <cell r="D72">
            <v>2750</v>
          </cell>
        </row>
        <row r="73">
          <cell r="A73" t="str">
            <v>實驗大樓202</v>
          </cell>
          <cell r="B73">
            <v>2800</v>
          </cell>
          <cell r="C73">
            <v>1400</v>
          </cell>
          <cell r="D73">
            <v>700</v>
          </cell>
        </row>
        <row r="74">
          <cell r="A74" t="str">
            <v>實驗大樓203</v>
          </cell>
          <cell r="B74">
            <v>2800</v>
          </cell>
          <cell r="C74">
            <v>1400</v>
          </cell>
          <cell r="D74">
            <v>700</v>
          </cell>
        </row>
        <row r="75">
          <cell r="A75" t="str">
            <v>實驗大樓303</v>
          </cell>
          <cell r="B75">
            <v>2800</v>
          </cell>
          <cell r="C75">
            <v>1400</v>
          </cell>
          <cell r="D75">
            <v>700</v>
          </cell>
        </row>
        <row r="76">
          <cell r="A76" t="str">
            <v>實驗大樓304</v>
          </cell>
          <cell r="B76">
            <v>1400</v>
          </cell>
          <cell r="C76">
            <v>700</v>
          </cell>
          <cell r="D76">
            <v>350</v>
          </cell>
        </row>
        <row r="77">
          <cell r="A77" t="str">
            <v>實驗大樓404</v>
          </cell>
          <cell r="B77">
            <v>1000</v>
          </cell>
          <cell r="C77">
            <v>500</v>
          </cell>
          <cell r="D77">
            <v>250</v>
          </cell>
        </row>
        <row r="78">
          <cell r="A78" t="str">
            <v>實驗大樓504</v>
          </cell>
          <cell r="B78">
            <v>2800</v>
          </cell>
          <cell r="C78">
            <v>1400</v>
          </cell>
          <cell r="D78">
            <v>700</v>
          </cell>
        </row>
        <row r="79">
          <cell r="A79" t="str">
            <v>實驗大樓505</v>
          </cell>
          <cell r="B79">
            <v>1400</v>
          </cell>
          <cell r="C79">
            <v>700</v>
          </cell>
          <cell r="D79">
            <v>350</v>
          </cell>
        </row>
        <row r="80">
          <cell r="A80" t="str">
            <v>實驗大樓604</v>
          </cell>
          <cell r="B80">
            <v>1650</v>
          </cell>
          <cell r="C80">
            <v>825</v>
          </cell>
          <cell r="D80">
            <v>412.5</v>
          </cell>
        </row>
        <row r="81">
          <cell r="A81" t="str">
            <v>實驗大樓605</v>
          </cell>
          <cell r="B81">
            <v>1650</v>
          </cell>
          <cell r="C81">
            <v>825</v>
          </cell>
          <cell r="D81">
            <v>412.5</v>
          </cell>
        </row>
        <row r="82">
          <cell r="A82" t="str">
            <v>N732</v>
          </cell>
          <cell r="B82">
            <v>1400</v>
          </cell>
          <cell r="C82">
            <v>700</v>
          </cell>
          <cell r="D82">
            <v>350</v>
          </cell>
        </row>
        <row r="83">
          <cell r="A83" t="str">
            <v>N544</v>
          </cell>
          <cell r="B83">
            <v>1400</v>
          </cell>
          <cell r="C83">
            <v>700</v>
          </cell>
          <cell r="D83">
            <v>350</v>
          </cell>
        </row>
        <row r="84">
          <cell r="A84" t="str">
            <v>W23</v>
          </cell>
          <cell r="B84">
            <v>1000</v>
          </cell>
          <cell r="C84">
            <v>500</v>
          </cell>
          <cell r="D84">
            <v>250</v>
          </cell>
        </row>
        <row r="85">
          <cell r="A85" t="str">
            <v>綜合大樓大體室</v>
          </cell>
          <cell r="B85">
            <v>2500</v>
          </cell>
          <cell r="C85">
            <v>1250</v>
          </cell>
          <cell r="D85">
            <v>625</v>
          </cell>
        </row>
        <row r="86">
          <cell r="A86" t="str">
            <v>圖書館前廣場</v>
          </cell>
          <cell r="B86">
            <v>0</v>
          </cell>
          <cell r="C86">
            <v>0</v>
          </cell>
          <cell r="D86">
            <v>0</v>
          </cell>
        </row>
        <row r="87">
          <cell r="A87" t="str">
            <v>史懷哲大道</v>
          </cell>
          <cell r="B87">
            <v>0</v>
          </cell>
          <cell r="C87">
            <v>0</v>
          </cell>
          <cell r="D8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原始資料"/>
      <sheetName val="暑期營隊收費標準"/>
      <sheetName val="各營隊總合"/>
      <sheetName val="場地基數"/>
      <sheetName val="Sheet1"/>
    </sheetNames>
    <sheetDataSet>
      <sheetData sheetId="0" refreshError="1"/>
      <sheetData sheetId="1">
        <row r="1">
          <cell r="A1" t="str">
            <v>教室名稱</v>
          </cell>
          <cell r="B1" t="str">
            <v>收費</v>
          </cell>
          <cell r="C1" t="str">
            <v>打折收費</v>
          </cell>
          <cell r="D1" t="str">
            <v>103新制</v>
          </cell>
        </row>
        <row r="2">
          <cell r="A2" t="str">
            <v>大講堂</v>
          </cell>
          <cell r="B2">
            <v>6000</v>
          </cell>
          <cell r="C2">
            <v>3000</v>
          </cell>
          <cell r="D2">
            <v>1500</v>
          </cell>
        </row>
        <row r="3">
          <cell r="A3" t="str">
            <v>演藝廳</v>
          </cell>
          <cell r="B3">
            <v>5000</v>
          </cell>
          <cell r="C3">
            <v>2500</v>
          </cell>
          <cell r="D3">
            <v>1250</v>
          </cell>
        </row>
        <row r="4">
          <cell r="A4" t="str">
            <v>E11</v>
          </cell>
          <cell r="B4">
            <v>1200</v>
          </cell>
          <cell r="C4">
            <v>600</v>
          </cell>
          <cell r="D4">
            <v>300</v>
          </cell>
        </row>
        <row r="5">
          <cell r="A5" t="str">
            <v>E12</v>
          </cell>
          <cell r="B5">
            <v>1200</v>
          </cell>
          <cell r="C5">
            <v>600</v>
          </cell>
          <cell r="D5">
            <v>300</v>
          </cell>
        </row>
        <row r="6">
          <cell r="A6" t="str">
            <v>E13</v>
          </cell>
          <cell r="B6">
            <v>1000</v>
          </cell>
          <cell r="C6">
            <v>500</v>
          </cell>
          <cell r="D6">
            <v>250</v>
          </cell>
        </row>
        <row r="7">
          <cell r="A7" t="str">
            <v>W11</v>
          </cell>
          <cell r="B7">
            <v>1200</v>
          </cell>
          <cell r="C7">
            <v>600</v>
          </cell>
          <cell r="D7">
            <v>300</v>
          </cell>
        </row>
        <row r="8">
          <cell r="A8" t="str">
            <v>W12</v>
          </cell>
          <cell r="B8">
            <v>1200</v>
          </cell>
          <cell r="C8">
            <v>600</v>
          </cell>
          <cell r="D8">
            <v>300</v>
          </cell>
        </row>
        <row r="9">
          <cell r="A9" t="str">
            <v>W13</v>
          </cell>
          <cell r="B9">
            <v>1000</v>
          </cell>
          <cell r="C9">
            <v>500</v>
          </cell>
          <cell r="D9">
            <v>250</v>
          </cell>
        </row>
        <row r="10">
          <cell r="A10" t="str">
            <v>E23</v>
          </cell>
          <cell r="B10">
            <v>1000</v>
          </cell>
          <cell r="C10">
            <v>500</v>
          </cell>
          <cell r="D10">
            <v>250</v>
          </cell>
        </row>
        <row r="11">
          <cell r="A11" t="str">
            <v>E25</v>
          </cell>
          <cell r="B11">
            <v>1400</v>
          </cell>
          <cell r="C11">
            <v>700</v>
          </cell>
          <cell r="D11">
            <v>350</v>
          </cell>
        </row>
        <row r="12">
          <cell r="A12" t="str">
            <v>W21</v>
          </cell>
          <cell r="B12">
            <v>1200</v>
          </cell>
          <cell r="C12">
            <v>600</v>
          </cell>
          <cell r="D12">
            <v>300</v>
          </cell>
        </row>
        <row r="13">
          <cell r="A13" t="str">
            <v>W22</v>
          </cell>
          <cell r="B13">
            <v>1200</v>
          </cell>
          <cell r="C13">
            <v>600</v>
          </cell>
          <cell r="D13">
            <v>300</v>
          </cell>
        </row>
        <row r="14">
          <cell r="A14" t="str">
            <v>W24</v>
          </cell>
          <cell r="B14">
            <v>1200</v>
          </cell>
          <cell r="C14">
            <v>600</v>
          </cell>
          <cell r="D14">
            <v>300</v>
          </cell>
        </row>
        <row r="15">
          <cell r="A15" t="str">
            <v>CSB101</v>
          </cell>
          <cell r="B15">
            <v>1200</v>
          </cell>
          <cell r="C15">
            <v>600</v>
          </cell>
          <cell r="D15">
            <v>300</v>
          </cell>
        </row>
        <row r="16">
          <cell r="A16" t="str">
            <v>CSB117</v>
          </cell>
          <cell r="B16">
            <v>1400</v>
          </cell>
          <cell r="C16">
            <v>700</v>
          </cell>
          <cell r="D16">
            <v>350</v>
          </cell>
        </row>
        <row r="17">
          <cell r="A17" t="str">
            <v>CS201</v>
          </cell>
          <cell r="B17">
            <v>2000</v>
          </cell>
          <cell r="C17">
            <v>1000</v>
          </cell>
          <cell r="D17">
            <v>500</v>
          </cell>
        </row>
        <row r="18">
          <cell r="A18" t="str">
            <v>CS203</v>
          </cell>
          <cell r="B18">
            <v>1000</v>
          </cell>
          <cell r="C18">
            <v>500</v>
          </cell>
          <cell r="D18">
            <v>250</v>
          </cell>
        </row>
        <row r="19">
          <cell r="A19" t="str">
            <v>CS204</v>
          </cell>
          <cell r="B19">
            <v>1000</v>
          </cell>
          <cell r="C19">
            <v>500</v>
          </cell>
          <cell r="D19">
            <v>250</v>
          </cell>
        </row>
        <row r="20">
          <cell r="A20" t="str">
            <v>CS205</v>
          </cell>
          <cell r="B20">
            <v>1000</v>
          </cell>
          <cell r="C20">
            <v>500</v>
          </cell>
          <cell r="D20">
            <v>250</v>
          </cell>
        </row>
        <row r="21">
          <cell r="A21" t="str">
            <v>CS206</v>
          </cell>
          <cell r="B21">
            <v>2000</v>
          </cell>
          <cell r="C21">
            <v>1000</v>
          </cell>
          <cell r="D21">
            <v>500</v>
          </cell>
        </row>
        <row r="22">
          <cell r="A22" t="str">
            <v>CS207</v>
          </cell>
          <cell r="B22">
            <v>2000</v>
          </cell>
          <cell r="C22">
            <v>1000</v>
          </cell>
          <cell r="D22">
            <v>500</v>
          </cell>
        </row>
        <row r="23">
          <cell r="A23" t="str">
            <v>CS208</v>
          </cell>
          <cell r="B23">
            <v>2000</v>
          </cell>
          <cell r="C23">
            <v>1000</v>
          </cell>
          <cell r="D23">
            <v>500</v>
          </cell>
        </row>
        <row r="24">
          <cell r="A24" t="str">
            <v>CS209</v>
          </cell>
          <cell r="B24">
            <v>2000</v>
          </cell>
          <cell r="C24">
            <v>1000</v>
          </cell>
          <cell r="D24">
            <v>500</v>
          </cell>
        </row>
        <row r="25">
          <cell r="A25" t="str">
            <v>CS210</v>
          </cell>
          <cell r="B25">
            <v>2000</v>
          </cell>
          <cell r="C25">
            <v>1000</v>
          </cell>
          <cell r="D25">
            <v>500</v>
          </cell>
        </row>
        <row r="26">
          <cell r="A26" t="str">
            <v>CS211</v>
          </cell>
          <cell r="B26">
            <v>2000</v>
          </cell>
          <cell r="C26">
            <v>1000</v>
          </cell>
          <cell r="D26">
            <v>500</v>
          </cell>
        </row>
        <row r="27">
          <cell r="A27" t="str">
            <v>CS301</v>
          </cell>
          <cell r="B27">
            <v>2200</v>
          </cell>
          <cell r="C27">
            <v>1100</v>
          </cell>
          <cell r="D27">
            <v>550</v>
          </cell>
        </row>
        <row r="28">
          <cell r="A28" t="str">
            <v>CS302</v>
          </cell>
          <cell r="B28">
            <v>2200</v>
          </cell>
          <cell r="C28">
            <v>1100</v>
          </cell>
          <cell r="D28">
            <v>550</v>
          </cell>
        </row>
        <row r="29">
          <cell r="A29" t="str">
            <v>CS311</v>
          </cell>
          <cell r="B29">
            <v>1000</v>
          </cell>
          <cell r="C29">
            <v>500</v>
          </cell>
          <cell r="D29">
            <v>250</v>
          </cell>
        </row>
        <row r="30">
          <cell r="A30" t="str">
            <v>CS312</v>
          </cell>
          <cell r="B30">
            <v>1000</v>
          </cell>
          <cell r="C30">
            <v>500</v>
          </cell>
          <cell r="D30">
            <v>250</v>
          </cell>
        </row>
        <row r="31">
          <cell r="A31" t="str">
            <v>CS313</v>
          </cell>
          <cell r="B31">
            <v>2000</v>
          </cell>
          <cell r="C31">
            <v>1000</v>
          </cell>
          <cell r="D31">
            <v>500</v>
          </cell>
        </row>
        <row r="32">
          <cell r="A32" t="str">
            <v>CS406</v>
          </cell>
          <cell r="B32">
            <v>1000</v>
          </cell>
          <cell r="C32">
            <v>500</v>
          </cell>
          <cell r="D32">
            <v>250</v>
          </cell>
        </row>
        <row r="33">
          <cell r="A33" t="str">
            <v>CS407</v>
          </cell>
          <cell r="B33">
            <v>1000</v>
          </cell>
          <cell r="C33">
            <v>500</v>
          </cell>
          <cell r="D33">
            <v>250</v>
          </cell>
        </row>
        <row r="34">
          <cell r="A34" t="str">
            <v>CS408</v>
          </cell>
          <cell r="B34">
            <v>1000</v>
          </cell>
          <cell r="C34">
            <v>500</v>
          </cell>
          <cell r="D34">
            <v>250</v>
          </cell>
        </row>
        <row r="35">
          <cell r="A35" t="str">
            <v>CS701</v>
          </cell>
          <cell r="B35">
            <v>1000</v>
          </cell>
          <cell r="C35">
            <v>500</v>
          </cell>
          <cell r="D35">
            <v>250</v>
          </cell>
        </row>
        <row r="36">
          <cell r="A36" t="str">
            <v>CS813</v>
          </cell>
          <cell r="B36">
            <v>1000</v>
          </cell>
          <cell r="C36">
            <v>500</v>
          </cell>
          <cell r="D36">
            <v>250</v>
          </cell>
        </row>
        <row r="37">
          <cell r="A37" t="str">
            <v>A1</v>
          </cell>
          <cell r="B37">
            <v>2500</v>
          </cell>
          <cell r="C37">
            <v>1250</v>
          </cell>
          <cell r="D37">
            <v>625</v>
          </cell>
        </row>
        <row r="38">
          <cell r="A38" t="str">
            <v>A2</v>
          </cell>
          <cell r="B38">
            <v>2500</v>
          </cell>
          <cell r="C38">
            <v>1250</v>
          </cell>
          <cell r="D38">
            <v>625</v>
          </cell>
        </row>
        <row r="39">
          <cell r="A39" t="str">
            <v>A3</v>
          </cell>
          <cell r="B39">
            <v>2500</v>
          </cell>
          <cell r="C39">
            <v>1250</v>
          </cell>
          <cell r="D39">
            <v>625</v>
          </cell>
        </row>
        <row r="40">
          <cell r="A40" t="str">
            <v>NB116</v>
          </cell>
          <cell r="B40">
            <v>1000</v>
          </cell>
          <cell r="C40">
            <v>500</v>
          </cell>
          <cell r="D40">
            <v>250</v>
          </cell>
        </row>
        <row r="41">
          <cell r="A41" t="str">
            <v>NB117</v>
          </cell>
          <cell r="B41">
            <v>1000</v>
          </cell>
          <cell r="C41">
            <v>500</v>
          </cell>
          <cell r="D41">
            <v>250</v>
          </cell>
        </row>
        <row r="42">
          <cell r="A42" t="str">
            <v>N109</v>
          </cell>
          <cell r="B42">
            <v>1000</v>
          </cell>
          <cell r="C42">
            <v>500</v>
          </cell>
          <cell r="D42">
            <v>250</v>
          </cell>
        </row>
        <row r="43">
          <cell r="A43" t="str">
            <v>N110</v>
          </cell>
          <cell r="B43">
            <v>1000</v>
          </cell>
          <cell r="C43">
            <v>500</v>
          </cell>
          <cell r="D43">
            <v>250</v>
          </cell>
        </row>
        <row r="44">
          <cell r="A44" t="str">
            <v>N111</v>
          </cell>
          <cell r="B44">
            <v>1000</v>
          </cell>
          <cell r="C44">
            <v>500</v>
          </cell>
          <cell r="D44">
            <v>250</v>
          </cell>
        </row>
        <row r="45">
          <cell r="A45" t="str">
            <v>N215</v>
          </cell>
          <cell r="B45">
            <v>1000</v>
          </cell>
          <cell r="C45">
            <v>500</v>
          </cell>
          <cell r="D45">
            <v>250</v>
          </cell>
        </row>
        <row r="46">
          <cell r="A46" t="str">
            <v>N216</v>
          </cell>
          <cell r="B46">
            <v>1000</v>
          </cell>
          <cell r="C46">
            <v>500</v>
          </cell>
          <cell r="D46">
            <v>250</v>
          </cell>
        </row>
        <row r="47">
          <cell r="A47" t="str">
            <v>N217</v>
          </cell>
          <cell r="B47">
            <v>1000</v>
          </cell>
          <cell r="C47">
            <v>500</v>
          </cell>
          <cell r="D47">
            <v>250</v>
          </cell>
        </row>
        <row r="48">
          <cell r="A48" t="str">
            <v>N218</v>
          </cell>
          <cell r="B48">
            <v>1000</v>
          </cell>
          <cell r="C48">
            <v>500</v>
          </cell>
          <cell r="D48">
            <v>250</v>
          </cell>
        </row>
        <row r="49">
          <cell r="A49" t="str">
            <v>600人會議室</v>
          </cell>
          <cell r="B49">
            <v>22500</v>
          </cell>
          <cell r="C49">
            <v>11250</v>
          </cell>
          <cell r="D49">
            <v>5625</v>
          </cell>
        </row>
        <row r="50">
          <cell r="A50" t="str">
            <v>300人會議室</v>
          </cell>
          <cell r="B50">
            <v>15000</v>
          </cell>
          <cell r="C50">
            <v>7500</v>
          </cell>
          <cell r="D50">
            <v>3750</v>
          </cell>
        </row>
        <row r="51">
          <cell r="A51" t="str">
            <v>O2209</v>
          </cell>
          <cell r="B51">
            <v>4500</v>
          </cell>
          <cell r="C51">
            <v>2250</v>
          </cell>
          <cell r="D51">
            <v>1125</v>
          </cell>
        </row>
        <row r="52">
          <cell r="A52" t="str">
            <v>O3201</v>
          </cell>
          <cell r="B52">
            <v>4500</v>
          </cell>
          <cell r="C52">
            <v>2250</v>
          </cell>
          <cell r="D52">
            <v>1125</v>
          </cell>
        </row>
        <row r="53">
          <cell r="A53" t="str">
            <v>O4211</v>
          </cell>
          <cell r="B53">
            <v>4500</v>
          </cell>
          <cell r="C53">
            <v>2250</v>
          </cell>
          <cell r="D53">
            <v>1125</v>
          </cell>
        </row>
        <row r="54">
          <cell r="A54" t="str">
            <v>O5201</v>
          </cell>
          <cell r="B54">
            <v>4500</v>
          </cell>
          <cell r="C54">
            <v>2250</v>
          </cell>
          <cell r="D54">
            <v>1125</v>
          </cell>
        </row>
        <row r="55">
          <cell r="A55" t="str">
            <v>O2201</v>
          </cell>
          <cell r="B55">
            <v>1600</v>
          </cell>
          <cell r="C55">
            <v>800</v>
          </cell>
          <cell r="D55">
            <v>400</v>
          </cell>
        </row>
        <row r="56">
          <cell r="A56" t="str">
            <v>O2202</v>
          </cell>
          <cell r="B56">
            <v>1200</v>
          </cell>
          <cell r="C56">
            <v>600</v>
          </cell>
          <cell r="D56">
            <v>300</v>
          </cell>
        </row>
        <row r="57">
          <cell r="A57" t="str">
            <v>O2203</v>
          </cell>
          <cell r="B57">
            <v>1200</v>
          </cell>
          <cell r="C57">
            <v>600</v>
          </cell>
          <cell r="D57">
            <v>300</v>
          </cell>
        </row>
        <row r="58">
          <cell r="A58" t="str">
            <v>O2204</v>
          </cell>
          <cell r="B58">
            <v>1200</v>
          </cell>
          <cell r="C58">
            <v>600</v>
          </cell>
          <cell r="D58">
            <v>300</v>
          </cell>
        </row>
        <row r="59">
          <cell r="A59" t="str">
            <v>O2205</v>
          </cell>
          <cell r="B59">
            <v>1200</v>
          </cell>
          <cell r="C59">
            <v>600</v>
          </cell>
          <cell r="D59">
            <v>300</v>
          </cell>
        </row>
        <row r="60">
          <cell r="A60" t="str">
            <v>O2206</v>
          </cell>
          <cell r="B60">
            <v>1200</v>
          </cell>
          <cell r="C60">
            <v>600</v>
          </cell>
          <cell r="D60">
            <v>300</v>
          </cell>
        </row>
        <row r="61">
          <cell r="A61" t="str">
            <v>O2207</v>
          </cell>
          <cell r="B61">
            <v>1200</v>
          </cell>
          <cell r="C61">
            <v>600</v>
          </cell>
          <cell r="D61">
            <v>300</v>
          </cell>
        </row>
        <row r="62">
          <cell r="A62" t="str">
            <v>O2208</v>
          </cell>
          <cell r="B62">
            <v>1400</v>
          </cell>
          <cell r="C62">
            <v>700</v>
          </cell>
          <cell r="D62">
            <v>350</v>
          </cell>
        </row>
        <row r="63">
          <cell r="A63" t="str">
            <v>第一教學大樓川堂</v>
          </cell>
          <cell r="B63">
            <v>0</v>
          </cell>
          <cell r="C63">
            <v>0</v>
          </cell>
          <cell r="D63">
            <v>0</v>
          </cell>
        </row>
        <row r="64">
          <cell r="A64" t="str">
            <v>第一教學大樓玄關</v>
          </cell>
          <cell r="B64">
            <v>0</v>
          </cell>
          <cell r="C64">
            <v>0</v>
          </cell>
          <cell r="D64">
            <v>0</v>
          </cell>
        </row>
        <row r="65">
          <cell r="A65" t="str">
            <v>勵學大樓玄關</v>
          </cell>
          <cell r="B65">
            <v>0</v>
          </cell>
          <cell r="C65">
            <v>0</v>
          </cell>
          <cell r="D65">
            <v>0</v>
          </cell>
        </row>
        <row r="66">
          <cell r="A66" t="str">
            <v>郵局前廣場</v>
          </cell>
          <cell r="B66">
            <v>0</v>
          </cell>
          <cell r="C66">
            <v>0</v>
          </cell>
          <cell r="D66">
            <v>0</v>
          </cell>
        </row>
        <row r="67">
          <cell r="A67" t="str">
            <v>康樂室</v>
          </cell>
          <cell r="B67">
            <v>2000</v>
          </cell>
          <cell r="C67">
            <v>1000</v>
          </cell>
          <cell r="D67">
            <v>500</v>
          </cell>
        </row>
        <row r="68">
          <cell r="A68" t="str">
            <v>舞蹈教室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風雨球場</v>
          </cell>
          <cell r="B69">
            <v>0</v>
          </cell>
          <cell r="C69">
            <v>0</v>
          </cell>
          <cell r="D69">
            <v>0</v>
          </cell>
        </row>
        <row r="70">
          <cell r="A70" t="str">
            <v>風雨球場（夜）（不開燈）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綜合集會場</v>
          </cell>
          <cell r="B71">
            <v>0</v>
          </cell>
          <cell r="C71">
            <v>0</v>
          </cell>
          <cell r="D71">
            <v>0</v>
          </cell>
        </row>
        <row r="72">
          <cell r="A72" t="str">
            <v>綜合集會場(夜)</v>
          </cell>
          <cell r="B72">
            <v>11000</v>
          </cell>
          <cell r="C72">
            <v>5500</v>
          </cell>
          <cell r="D72">
            <v>2750</v>
          </cell>
        </row>
        <row r="73">
          <cell r="A73" t="str">
            <v>實驗大樓202</v>
          </cell>
          <cell r="B73">
            <v>2800</v>
          </cell>
          <cell r="C73">
            <v>1400</v>
          </cell>
          <cell r="D73">
            <v>700</v>
          </cell>
        </row>
        <row r="74">
          <cell r="A74" t="str">
            <v>實驗大樓203</v>
          </cell>
          <cell r="B74">
            <v>2800</v>
          </cell>
          <cell r="C74">
            <v>1400</v>
          </cell>
          <cell r="D74">
            <v>700</v>
          </cell>
        </row>
        <row r="75">
          <cell r="A75" t="str">
            <v>實驗大樓303</v>
          </cell>
          <cell r="B75">
            <v>2800</v>
          </cell>
          <cell r="C75">
            <v>1400</v>
          </cell>
          <cell r="D75">
            <v>700</v>
          </cell>
        </row>
        <row r="76">
          <cell r="A76" t="str">
            <v>實驗大樓304</v>
          </cell>
          <cell r="B76">
            <v>1400</v>
          </cell>
          <cell r="C76">
            <v>700</v>
          </cell>
          <cell r="D76">
            <v>350</v>
          </cell>
        </row>
        <row r="77">
          <cell r="A77" t="str">
            <v>實驗大樓404</v>
          </cell>
          <cell r="B77">
            <v>1000</v>
          </cell>
          <cell r="C77">
            <v>500</v>
          </cell>
          <cell r="D77">
            <v>250</v>
          </cell>
        </row>
        <row r="78">
          <cell r="A78" t="str">
            <v>實驗大樓504</v>
          </cell>
          <cell r="B78">
            <v>2800</v>
          </cell>
          <cell r="C78">
            <v>1400</v>
          </cell>
          <cell r="D78">
            <v>700</v>
          </cell>
        </row>
        <row r="79">
          <cell r="A79" t="str">
            <v>實驗大樓505</v>
          </cell>
          <cell r="B79">
            <v>1400</v>
          </cell>
          <cell r="C79">
            <v>700</v>
          </cell>
          <cell r="D79">
            <v>350</v>
          </cell>
        </row>
        <row r="80">
          <cell r="A80" t="str">
            <v>實驗大樓604</v>
          </cell>
          <cell r="B80">
            <v>1650</v>
          </cell>
          <cell r="C80">
            <v>825</v>
          </cell>
          <cell r="D80">
            <v>412.5</v>
          </cell>
        </row>
        <row r="81">
          <cell r="A81" t="str">
            <v>實驗大樓605</v>
          </cell>
          <cell r="B81">
            <v>1650</v>
          </cell>
          <cell r="C81">
            <v>825</v>
          </cell>
          <cell r="D81">
            <v>412.5</v>
          </cell>
        </row>
        <row r="82">
          <cell r="A82" t="str">
            <v>N732</v>
          </cell>
          <cell r="B82">
            <v>1400</v>
          </cell>
          <cell r="C82">
            <v>700</v>
          </cell>
          <cell r="D82">
            <v>350</v>
          </cell>
        </row>
        <row r="83">
          <cell r="A83" t="str">
            <v>N544</v>
          </cell>
          <cell r="B83">
            <v>1400</v>
          </cell>
          <cell r="C83">
            <v>700</v>
          </cell>
          <cell r="D83">
            <v>350</v>
          </cell>
        </row>
        <row r="84">
          <cell r="A84" t="str">
            <v>W23</v>
          </cell>
          <cell r="B84">
            <v>1000</v>
          </cell>
          <cell r="C84">
            <v>500</v>
          </cell>
          <cell r="D84">
            <v>250</v>
          </cell>
        </row>
        <row r="85">
          <cell r="A85" t="str">
            <v>綜合大樓大體室</v>
          </cell>
          <cell r="B85">
            <v>2500</v>
          </cell>
          <cell r="C85">
            <v>1250</v>
          </cell>
          <cell r="D85">
            <v>625</v>
          </cell>
        </row>
        <row r="86">
          <cell r="A86" t="str">
            <v>圖書館前廣場</v>
          </cell>
          <cell r="B86">
            <v>0</v>
          </cell>
          <cell r="C86">
            <v>0</v>
          </cell>
          <cell r="D86">
            <v>0</v>
          </cell>
        </row>
        <row r="87">
          <cell r="A87" t="str">
            <v>史懷哲大道</v>
          </cell>
          <cell r="B87">
            <v>0</v>
          </cell>
          <cell r="C87">
            <v>0</v>
          </cell>
          <cell r="D8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Q798"/>
  <sheetViews>
    <sheetView zoomScale="90" zoomScaleNormal="9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G514" sqref="G514:L789"/>
    </sheetView>
  </sheetViews>
  <sheetFormatPr defaultColWidth="9" defaultRowHeight="16.5"/>
  <cols>
    <col min="1" max="1" width="14.5" style="67" customWidth="1"/>
    <col min="2" max="2" width="11.25" style="58" customWidth="1"/>
    <col min="3" max="3" width="10.125" style="60" customWidth="1"/>
    <col min="4" max="4" width="12" style="64" customWidth="1"/>
    <col min="5" max="5" width="14.375" style="59" customWidth="1"/>
    <col min="6" max="6" width="18.375" style="58" bestFit="1" customWidth="1"/>
    <col min="7" max="7" width="12" style="65" customWidth="1"/>
    <col min="8" max="8" width="15.375" style="65" customWidth="1"/>
    <col min="9" max="9" width="12" style="65" customWidth="1"/>
    <col min="10" max="10" width="19.375" style="66" customWidth="1"/>
    <col min="11" max="11" width="8.875" style="67" customWidth="1"/>
    <col min="12" max="12" width="7.5" style="67" customWidth="1"/>
    <col min="13" max="13" width="15.875" style="55" customWidth="1"/>
    <col min="14" max="14" width="13.375" style="89" customWidth="1"/>
    <col min="15" max="15" width="11.5" style="90" customWidth="1"/>
    <col min="16" max="16" width="19.375" style="90" customWidth="1"/>
    <col min="17" max="17" width="41.375" style="90" customWidth="1"/>
    <col min="18" max="16384" width="9" style="67"/>
  </cols>
  <sheetData>
    <row r="1" spans="1:17" s="68" customFormat="1" ht="14.25">
      <c r="A1" s="68" t="s">
        <v>17</v>
      </c>
      <c r="B1" s="33" t="s">
        <v>0</v>
      </c>
      <c r="C1" s="34" t="s">
        <v>27</v>
      </c>
      <c r="D1" s="35" t="s">
        <v>18</v>
      </c>
      <c r="E1" s="36" t="s">
        <v>105</v>
      </c>
      <c r="F1" s="33" t="s">
        <v>30</v>
      </c>
      <c r="G1" s="37" t="s">
        <v>19</v>
      </c>
      <c r="H1" s="37" t="s">
        <v>21</v>
      </c>
      <c r="I1" s="37" t="s">
        <v>20</v>
      </c>
      <c r="J1" s="38" t="s">
        <v>124</v>
      </c>
      <c r="K1" s="33" t="s">
        <v>22</v>
      </c>
      <c r="L1" s="33" t="s">
        <v>23</v>
      </c>
      <c r="M1" s="69" t="s">
        <v>24</v>
      </c>
      <c r="N1" s="70" t="s">
        <v>25</v>
      </c>
      <c r="O1" s="71" t="s">
        <v>26</v>
      </c>
      <c r="P1" s="71"/>
      <c r="Q1" s="71"/>
    </row>
    <row r="2" spans="1:17" s="39" customFormat="1">
      <c r="A2" s="39" t="s">
        <v>125</v>
      </c>
      <c r="B2" s="40" t="s">
        <v>126</v>
      </c>
      <c r="C2" s="41">
        <v>42135</v>
      </c>
      <c r="D2" s="42">
        <f>C2</f>
        <v>42135</v>
      </c>
      <c r="E2" s="43" t="s">
        <v>127</v>
      </c>
      <c r="F2" s="40" t="s">
        <v>128</v>
      </c>
      <c r="G2" s="44">
        <f>(VLOOKUP(F2,暑期營隊收費標準!$A$1:$D$87,4,FALSE))</f>
        <v>500</v>
      </c>
      <c r="H2" s="44">
        <f t="shared" ref="H2:H3" si="0">IF(ROUNDUP(IF(E2="整天",6,IF(((L2-K2)/(100*2))&gt;6,6,((L2-K2)/(100*2)))),0)=-1,0,ROUNDUP(IF(E2="整天",6,IF(((L2-K2)/(100*2))&gt;6,6,((L2-K2)/(100*2)))),0))</f>
        <v>2</v>
      </c>
      <c r="I2" s="44">
        <f t="shared" ref="I2:I65" si="1">IF(OR(J2="行前訓空調免費",J2="行前訓不需空調",J2="營期間不需空調",J2="非上班時間"),0,G2*H2)</f>
        <v>1000</v>
      </c>
      <c r="J2" s="45"/>
      <c r="K2" s="40">
        <f t="shared" ref="K2:K3" si="2">IF(E2="整天",800,IF(VALUE(LEFT(E2,4))&lt;800,800,VALUE(LEFT(E2,4))))</f>
        <v>800</v>
      </c>
      <c r="L2" s="40">
        <f t="shared" ref="L2:L3" si="3">IF(E2="整天",2200,IF(VALUE(RIGHT(E2,4))&gt;2200,2200,VALUE(RIGHT(E2,4))))</f>
        <v>1200</v>
      </c>
      <c r="M2" s="46"/>
      <c r="N2" s="47"/>
      <c r="O2" s="48"/>
      <c r="P2" s="48"/>
      <c r="Q2" s="48"/>
    </row>
    <row r="3" spans="1:17" s="58" customFormat="1">
      <c r="B3" s="49"/>
      <c r="C3" s="50"/>
      <c r="D3" s="51"/>
      <c r="E3" s="53"/>
      <c r="F3" s="49"/>
      <c r="G3" s="52" t="e">
        <f>(VLOOKUP(F3,暑期營隊收費標準!$A$1:$D$87,4,FALSE))</f>
        <v>#N/A</v>
      </c>
      <c r="H3" s="52" t="e">
        <f t="shared" si="0"/>
        <v>#VALUE!</v>
      </c>
      <c r="I3" s="52" t="e">
        <f t="shared" si="1"/>
        <v>#N/A</v>
      </c>
      <c r="J3" s="54"/>
      <c r="K3" s="49" t="e">
        <f t="shared" si="2"/>
        <v>#VALUE!</v>
      </c>
      <c r="L3" s="49" t="e">
        <f t="shared" si="3"/>
        <v>#VALUE!</v>
      </c>
      <c r="M3" s="55"/>
      <c r="N3" s="56"/>
      <c r="O3" s="57"/>
      <c r="P3" s="57"/>
      <c r="Q3" s="57"/>
    </row>
    <row r="4" spans="1:17" s="58" customFormat="1">
      <c r="B4" s="49"/>
      <c r="C4" s="50"/>
      <c r="D4" s="51"/>
      <c r="E4" s="53"/>
      <c r="F4" s="49"/>
      <c r="G4" s="52" t="e">
        <f>(VLOOKUP(F4,暑期營隊收費標準!$A$1:$D$87,4,FALSE))</f>
        <v>#N/A</v>
      </c>
      <c r="H4" s="52" t="e">
        <f t="shared" ref="H4:H61" si="4">IF(ROUNDUP(IF(E4="整天",6,IF(((L4-K4)/(100*2))&gt;6,6,((L4-K4)/(100*2)))),0)=-1,0,ROUNDUP(IF(E4="整天",6,IF(((L4-K4)/(100*2))&gt;6,6,((L4-K4)/(100*2)))),0))</f>
        <v>#VALUE!</v>
      </c>
      <c r="I4" s="52" t="e">
        <f t="shared" si="1"/>
        <v>#N/A</v>
      </c>
      <c r="J4" s="54"/>
      <c r="K4" s="49" t="e">
        <f t="shared" ref="K4:K61" si="5">IF(E4="整天",800,IF(VALUE(LEFT(E4,4))&lt;800,800,VALUE(LEFT(E4,4))))</f>
        <v>#VALUE!</v>
      </c>
      <c r="L4" s="49" t="e">
        <f t="shared" ref="L4:L61" si="6">IF(E4="整天",2200,IF(VALUE(RIGHT(E4,4))&gt;2200,2200,VALUE(RIGHT(E4,4))))</f>
        <v>#VALUE!</v>
      </c>
      <c r="M4" s="55"/>
      <c r="N4" s="56"/>
      <c r="O4" s="57"/>
      <c r="P4" s="57"/>
      <c r="Q4" s="57"/>
    </row>
    <row r="5" spans="1:17" s="58" customFormat="1">
      <c r="B5" s="49"/>
      <c r="C5" s="50"/>
      <c r="D5" s="51"/>
      <c r="E5" s="53"/>
      <c r="F5" s="49"/>
      <c r="G5" s="52" t="e">
        <f>(VLOOKUP(F5,暑期營隊收費標準!$A$1:$D$87,4,FALSE))</f>
        <v>#N/A</v>
      </c>
      <c r="H5" s="52" t="e">
        <f t="shared" ref="H5:H10" si="7">IF(ROUNDUP(IF(E5="整天",6,IF(((L5-K5)/(100*2))&gt;6,6,((L5-K5)/(100*2)))),0)=-1,0,ROUNDUP(IF(E5="整天",6,IF(((L5-K5)/(100*2))&gt;6,6,((L5-K5)/(100*2)))),0))</f>
        <v>#VALUE!</v>
      </c>
      <c r="I5" s="52" t="e">
        <f t="shared" si="1"/>
        <v>#N/A</v>
      </c>
      <c r="J5" s="54"/>
      <c r="K5" s="49" t="e">
        <f t="shared" si="5"/>
        <v>#VALUE!</v>
      </c>
      <c r="L5" s="49" t="e">
        <f t="shared" si="6"/>
        <v>#VALUE!</v>
      </c>
      <c r="M5" s="55"/>
      <c r="N5" s="56"/>
      <c r="O5" s="57"/>
      <c r="P5" s="57"/>
      <c r="Q5" s="57"/>
    </row>
    <row r="6" spans="1:17" s="58" customFormat="1">
      <c r="B6" s="49"/>
      <c r="C6" s="50"/>
      <c r="D6" s="51"/>
      <c r="E6" s="53"/>
      <c r="F6" s="49"/>
      <c r="G6" s="52" t="e">
        <f>(VLOOKUP(F6,暑期營隊收費標準!$A$1:$D$87,4,FALSE))</f>
        <v>#N/A</v>
      </c>
      <c r="H6" s="52" t="e">
        <f t="shared" si="7"/>
        <v>#VALUE!</v>
      </c>
      <c r="I6" s="52" t="e">
        <f t="shared" si="1"/>
        <v>#N/A</v>
      </c>
      <c r="J6" s="54"/>
      <c r="K6" s="49" t="e">
        <f t="shared" si="5"/>
        <v>#VALUE!</v>
      </c>
      <c r="L6" s="49" t="e">
        <f t="shared" si="6"/>
        <v>#VALUE!</v>
      </c>
      <c r="M6" s="55"/>
      <c r="N6" s="56"/>
      <c r="O6" s="57"/>
      <c r="P6" s="57"/>
      <c r="Q6" s="57"/>
    </row>
    <row r="7" spans="1:17" s="58" customFormat="1">
      <c r="B7" s="49"/>
      <c r="C7" s="50"/>
      <c r="D7" s="51"/>
      <c r="E7" s="53"/>
      <c r="F7" s="49"/>
      <c r="G7" s="52" t="e">
        <f>(VLOOKUP(F7,暑期營隊收費標準!$A$1:$D$87,4,FALSE))</f>
        <v>#N/A</v>
      </c>
      <c r="H7" s="52" t="e">
        <f t="shared" si="7"/>
        <v>#VALUE!</v>
      </c>
      <c r="I7" s="52" t="e">
        <f t="shared" si="1"/>
        <v>#N/A</v>
      </c>
      <c r="J7" s="54"/>
      <c r="K7" s="49" t="e">
        <f t="shared" si="5"/>
        <v>#VALUE!</v>
      </c>
      <c r="L7" s="49" t="e">
        <f t="shared" si="6"/>
        <v>#VALUE!</v>
      </c>
      <c r="M7" s="55"/>
      <c r="N7" s="56"/>
      <c r="O7" s="57"/>
      <c r="P7" s="57"/>
      <c r="Q7" s="57"/>
    </row>
    <row r="8" spans="1:17" s="58" customFormat="1">
      <c r="B8" s="49"/>
      <c r="C8" s="50"/>
      <c r="D8" s="51"/>
      <c r="E8" s="53"/>
      <c r="F8" s="49"/>
      <c r="G8" s="52" t="e">
        <f>(VLOOKUP(F8,暑期營隊收費標準!$A$1:$D$87,4,FALSE))</f>
        <v>#N/A</v>
      </c>
      <c r="H8" s="52" t="e">
        <f t="shared" si="7"/>
        <v>#VALUE!</v>
      </c>
      <c r="I8" s="52" t="e">
        <f t="shared" si="1"/>
        <v>#N/A</v>
      </c>
      <c r="J8" s="54"/>
      <c r="K8" s="49" t="e">
        <f t="shared" si="5"/>
        <v>#VALUE!</v>
      </c>
      <c r="L8" s="49" t="e">
        <f t="shared" si="6"/>
        <v>#VALUE!</v>
      </c>
      <c r="M8" s="55"/>
      <c r="N8" s="56"/>
      <c r="O8" s="57"/>
      <c r="P8" s="57"/>
      <c r="Q8" s="57"/>
    </row>
    <row r="9" spans="1:17" s="58" customFormat="1">
      <c r="B9" s="49"/>
      <c r="C9" s="50"/>
      <c r="D9" s="51"/>
      <c r="E9" s="53"/>
      <c r="F9" s="49"/>
      <c r="G9" s="52" t="e">
        <f>(VLOOKUP(F9,暑期營隊收費標準!$A$1:$D$87,4,FALSE))</f>
        <v>#N/A</v>
      </c>
      <c r="H9" s="52" t="e">
        <f t="shared" si="7"/>
        <v>#VALUE!</v>
      </c>
      <c r="I9" s="52" t="e">
        <f t="shared" si="1"/>
        <v>#N/A</v>
      </c>
      <c r="J9" s="54"/>
      <c r="K9" s="49" t="e">
        <f t="shared" si="5"/>
        <v>#VALUE!</v>
      </c>
      <c r="L9" s="49" t="e">
        <f t="shared" si="6"/>
        <v>#VALUE!</v>
      </c>
      <c r="M9" s="55"/>
      <c r="N9" s="56"/>
      <c r="O9" s="57"/>
      <c r="P9" s="57"/>
      <c r="Q9" s="57"/>
    </row>
    <row r="10" spans="1:17" s="58" customFormat="1">
      <c r="B10" s="49"/>
      <c r="C10" s="50"/>
      <c r="D10" s="51"/>
      <c r="E10" s="53"/>
      <c r="F10" s="49"/>
      <c r="G10" s="52" t="e">
        <f>(VLOOKUP(F10,暑期營隊收費標準!$A$1:$D$87,4,FALSE))</f>
        <v>#N/A</v>
      </c>
      <c r="H10" s="52" t="e">
        <f t="shared" si="7"/>
        <v>#VALUE!</v>
      </c>
      <c r="I10" s="52" t="e">
        <f t="shared" si="1"/>
        <v>#N/A</v>
      </c>
      <c r="J10" s="54"/>
      <c r="K10" s="49" t="e">
        <f t="shared" si="5"/>
        <v>#VALUE!</v>
      </c>
      <c r="L10" s="49" t="e">
        <f t="shared" si="6"/>
        <v>#VALUE!</v>
      </c>
      <c r="M10" s="55"/>
      <c r="N10" s="56"/>
      <c r="O10" s="57"/>
      <c r="P10" s="57"/>
      <c r="Q10" s="57"/>
    </row>
    <row r="11" spans="1:17" s="58" customFormat="1">
      <c r="B11" s="49"/>
      <c r="C11" s="50"/>
      <c r="D11" s="51"/>
      <c r="E11" s="53"/>
      <c r="F11" s="49"/>
      <c r="G11" s="52" t="e">
        <f>(VLOOKUP(F11,暑期營隊收費標準!$A$1:$D$87,4,FALSE))</f>
        <v>#N/A</v>
      </c>
      <c r="H11" s="52" t="e">
        <f t="shared" ref="H11" si="8">IF(ROUNDUP(IF(E11="整天",6,IF(((L11-K11)/(100*2))&gt;6,6,((L11-K11)/(100*2)))),0)=-1,0,ROUNDUP(IF(E11="整天",6,IF(((L11-K11)/(100*2))&gt;6,6,((L11-K11)/(100*2)))),0))</f>
        <v>#VALUE!</v>
      </c>
      <c r="I11" s="52" t="e">
        <f t="shared" si="1"/>
        <v>#N/A</v>
      </c>
      <c r="J11" s="54"/>
      <c r="K11" s="49" t="e">
        <f t="shared" ref="K11:K14" si="9">IF(E11="整天",800,IF(VALUE(LEFT(E11,4))&lt;800,800,VALUE(LEFT(E11,4))))</f>
        <v>#VALUE!</v>
      </c>
      <c r="L11" s="49" t="e">
        <f t="shared" ref="L11:L14" si="10">IF(E11="整天",2200,IF(VALUE(RIGHT(E11,4))&gt;2200,2200,VALUE(RIGHT(E11,4))))</f>
        <v>#VALUE!</v>
      </c>
      <c r="M11" s="55"/>
      <c r="N11" s="56"/>
      <c r="O11" s="57"/>
      <c r="P11" s="57"/>
      <c r="Q11" s="57"/>
    </row>
    <row r="12" spans="1:17" s="58" customFormat="1">
      <c r="B12" s="49"/>
      <c r="C12" s="50"/>
      <c r="D12" s="51"/>
      <c r="E12" s="53"/>
      <c r="F12" s="49"/>
      <c r="G12" s="52" t="e">
        <f>(VLOOKUP(F12,暑期營隊收費標準!$A$1:$D$87,4,FALSE))</f>
        <v>#N/A</v>
      </c>
      <c r="H12" s="52" t="e">
        <f t="shared" ref="H12:H14" si="11">IF(ROUNDUP(IF(E12="整天",6,IF(((L12-K12)/(100*2))&gt;6,6,((L12-K12)/(100*2)))),0)=-1,0,ROUNDUP(IF(E12="整天",6,IF(((L12-K12)/(100*2))&gt;6,6,((L12-K12)/(100*2)))),0))</f>
        <v>#VALUE!</v>
      </c>
      <c r="I12" s="52" t="e">
        <f t="shared" si="1"/>
        <v>#N/A</v>
      </c>
      <c r="J12" s="54"/>
      <c r="K12" s="49" t="e">
        <f t="shared" si="9"/>
        <v>#VALUE!</v>
      </c>
      <c r="L12" s="49" t="e">
        <f t="shared" si="10"/>
        <v>#VALUE!</v>
      </c>
      <c r="M12" s="55"/>
      <c r="N12" s="56"/>
      <c r="O12" s="57"/>
      <c r="P12" s="57"/>
      <c r="Q12" s="57"/>
    </row>
    <row r="13" spans="1:17" s="58" customFormat="1">
      <c r="B13" s="49"/>
      <c r="C13" s="50"/>
      <c r="D13" s="51"/>
      <c r="E13" s="53"/>
      <c r="F13" s="49"/>
      <c r="G13" s="52" t="e">
        <f>(VLOOKUP(F13,暑期營隊收費標準!$A$1:$D$87,4,FALSE))</f>
        <v>#N/A</v>
      </c>
      <c r="H13" s="52" t="e">
        <f t="shared" si="11"/>
        <v>#VALUE!</v>
      </c>
      <c r="I13" s="52" t="e">
        <f t="shared" si="1"/>
        <v>#N/A</v>
      </c>
      <c r="J13" s="54"/>
      <c r="K13" s="49" t="e">
        <f t="shared" si="9"/>
        <v>#VALUE!</v>
      </c>
      <c r="L13" s="49" t="e">
        <f t="shared" si="10"/>
        <v>#VALUE!</v>
      </c>
      <c r="M13" s="55"/>
      <c r="N13" s="56"/>
      <c r="O13" s="57"/>
      <c r="P13" s="57"/>
      <c r="Q13" s="57"/>
    </row>
    <row r="14" spans="1:17" s="58" customFormat="1">
      <c r="B14" s="49"/>
      <c r="C14" s="50"/>
      <c r="D14" s="51"/>
      <c r="E14" s="53"/>
      <c r="F14" s="49"/>
      <c r="G14" s="52" t="e">
        <f>(VLOOKUP(F14,暑期營隊收費標準!$A$1:$D$87,4,FALSE))</f>
        <v>#N/A</v>
      </c>
      <c r="H14" s="52" t="e">
        <f t="shared" si="11"/>
        <v>#VALUE!</v>
      </c>
      <c r="I14" s="52" t="e">
        <f t="shared" si="1"/>
        <v>#N/A</v>
      </c>
      <c r="J14" s="54"/>
      <c r="K14" s="49" t="e">
        <f t="shared" si="9"/>
        <v>#VALUE!</v>
      </c>
      <c r="L14" s="49" t="e">
        <f t="shared" si="10"/>
        <v>#VALUE!</v>
      </c>
      <c r="M14" s="55"/>
      <c r="N14" s="56"/>
      <c r="O14" s="57"/>
      <c r="P14" s="57"/>
      <c r="Q14" s="57"/>
    </row>
    <row r="15" spans="1:17" s="58" customFormat="1">
      <c r="B15" s="49"/>
      <c r="C15" s="50"/>
      <c r="D15" s="51"/>
      <c r="E15" s="53"/>
      <c r="F15" s="49"/>
      <c r="G15" s="52" t="e">
        <f>(VLOOKUP(F15,暑期營隊收費標準!$A$1:$D$87,4,FALSE))</f>
        <v>#N/A</v>
      </c>
      <c r="H15" s="52" t="e">
        <f t="shared" si="4"/>
        <v>#VALUE!</v>
      </c>
      <c r="I15" s="52" t="e">
        <f t="shared" si="1"/>
        <v>#N/A</v>
      </c>
      <c r="J15" s="54"/>
      <c r="K15" s="49" t="e">
        <f t="shared" si="5"/>
        <v>#VALUE!</v>
      </c>
      <c r="L15" s="49" t="e">
        <f t="shared" si="6"/>
        <v>#VALUE!</v>
      </c>
      <c r="M15" s="55"/>
      <c r="N15" s="56"/>
      <c r="O15" s="57"/>
      <c r="P15" s="57"/>
      <c r="Q15" s="57"/>
    </row>
    <row r="16" spans="1:17" s="58" customFormat="1">
      <c r="B16" s="49"/>
      <c r="C16" s="50"/>
      <c r="D16" s="51"/>
      <c r="E16" s="53"/>
      <c r="F16" s="49"/>
      <c r="G16" s="52" t="e">
        <f>(VLOOKUP(F16,暑期營隊收費標準!$A$1:$D$87,4,FALSE))</f>
        <v>#N/A</v>
      </c>
      <c r="H16" s="52" t="e">
        <f t="shared" si="4"/>
        <v>#VALUE!</v>
      </c>
      <c r="I16" s="52" t="e">
        <f t="shared" si="1"/>
        <v>#N/A</v>
      </c>
      <c r="J16" s="54"/>
      <c r="K16" s="49" t="e">
        <f t="shared" si="5"/>
        <v>#VALUE!</v>
      </c>
      <c r="L16" s="49" t="e">
        <f t="shared" si="6"/>
        <v>#VALUE!</v>
      </c>
      <c r="M16" s="55"/>
      <c r="N16" s="56"/>
      <c r="O16" s="57"/>
      <c r="P16" s="57"/>
      <c r="Q16" s="57"/>
    </row>
    <row r="17" spans="2:17" s="58" customFormat="1">
      <c r="B17" s="49"/>
      <c r="C17" s="50"/>
      <c r="D17" s="51"/>
      <c r="E17" s="53"/>
      <c r="F17" s="49"/>
      <c r="G17" s="52" t="e">
        <f>(VLOOKUP(F17,暑期營隊收費標準!$A$1:$D$87,4,FALSE))</f>
        <v>#N/A</v>
      </c>
      <c r="H17" s="52" t="e">
        <f t="shared" si="4"/>
        <v>#VALUE!</v>
      </c>
      <c r="I17" s="52" t="e">
        <f t="shared" si="1"/>
        <v>#N/A</v>
      </c>
      <c r="J17" s="54"/>
      <c r="K17" s="49" t="e">
        <f t="shared" si="5"/>
        <v>#VALUE!</v>
      </c>
      <c r="L17" s="49" t="e">
        <f t="shared" si="6"/>
        <v>#VALUE!</v>
      </c>
      <c r="M17" s="55"/>
      <c r="N17" s="56"/>
      <c r="O17" s="57"/>
      <c r="P17" s="57"/>
      <c r="Q17" s="57"/>
    </row>
    <row r="18" spans="2:17" s="58" customFormat="1">
      <c r="B18" s="49"/>
      <c r="C18" s="50"/>
      <c r="D18" s="51"/>
      <c r="E18" s="53"/>
      <c r="F18" s="49"/>
      <c r="G18" s="52" t="e">
        <f>(VLOOKUP(F18,暑期營隊收費標準!$A$1:$D$87,4,FALSE))</f>
        <v>#N/A</v>
      </c>
      <c r="H18" s="52" t="e">
        <f t="shared" si="4"/>
        <v>#VALUE!</v>
      </c>
      <c r="I18" s="52" t="e">
        <f t="shared" si="1"/>
        <v>#N/A</v>
      </c>
      <c r="J18" s="54"/>
      <c r="K18" s="49" t="e">
        <f t="shared" si="5"/>
        <v>#VALUE!</v>
      </c>
      <c r="L18" s="49" t="e">
        <f t="shared" si="6"/>
        <v>#VALUE!</v>
      </c>
      <c r="M18" s="55"/>
      <c r="N18" s="56"/>
      <c r="O18" s="57"/>
      <c r="P18" s="57"/>
      <c r="Q18" s="57"/>
    </row>
    <row r="19" spans="2:17" s="58" customFormat="1">
      <c r="B19" s="49"/>
      <c r="C19" s="50"/>
      <c r="D19" s="51"/>
      <c r="E19" s="53"/>
      <c r="F19" s="49"/>
      <c r="G19" s="52" t="e">
        <f>(VLOOKUP(F19,暑期營隊收費標準!$A$1:$D$87,4,FALSE))</f>
        <v>#N/A</v>
      </c>
      <c r="H19" s="52" t="e">
        <f t="shared" si="4"/>
        <v>#VALUE!</v>
      </c>
      <c r="I19" s="52" t="e">
        <f t="shared" si="1"/>
        <v>#N/A</v>
      </c>
      <c r="J19" s="54"/>
      <c r="K19" s="49" t="e">
        <f t="shared" si="5"/>
        <v>#VALUE!</v>
      </c>
      <c r="L19" s="49" t="e">
        <f t="shared" si="6"/>
        <v>#VALUE!</v>
      </c>
      <c r="M19" s="55"/>
      <c r="N19" s="56"/>
      <c r="O19" s="57"/>
      <c r="P19" s="57"/>
      <c r="Q19" s="57"/>
    </row>
    <row r="20" spans="2:17" s="58" customFormat="1">
      <c r="B20" s="49"/>
      <c r="C20" s="50"/>
      <c r="D20" s="51"/>
      <c r="E20" s="53"/>
      <c r="F20" s="49"/>
      <c r="G20" s="52" t="e">
        <f>(VLOOKUP(F20,暑期營隊收費標準!$A$1:$D$87,4,FALSE))</f>
        <v>#N/A</v>
      </c>
      <c r="H20" s="52" t="e">
        <f t="shared" ref="H20" si="12">IF(ROUNDUP(IF(E20="整天",6,IF(((L20-K20)/(100*2))&gt;6,6,((L20-K20)/(100*2)))),0)=-1,0,ROUNDUP(IF(E20="整天",6,IF(((L20-K20)/(100*2))&gt;6,6,((L20-K20)/(100*2)))),0))</f>
        <v>#VALUE!</v>
      </c>
      <c r="I20" s="52" t="e">
        <f t="shared" si="1"/>
        <v>#N/A</v>
      </c>
      <c r="J20" s="54"/>
      <c r="K20" s="49" t="e">
        <f t="shared" ref="K20" si="13">IF(E20="整天",800,IF(VALUE(LEFT(E20,4))&lt;800,800,VALUE(LEFT(E20,4))))</f>
        <v>#VALUE!</v>
      </c>
      <c r="L20" s="49" t="e">
        <f t="shared" ref="L20" si="14">IF(E20="整天",2200,IF(VALUE(RIGHT(E20,4))&gt;2200,2200,VALUE(RIGHT(E20,4))))</f>
        <v>#VALUE!</v>
      </c>
      <c r="M20" s="55"/>
      <c r="N20" s="56"/>
      <c r="O20" s="57"/>
      <c r="P20" s="57"/>
      <c r="Q20" s="57"/>
    </row>
    <row r="21" spans="2:17" s="58" customFormat="1">
      <c r="B21" s="49"/>
      <c r="C21" s="50"/>
      <c r="D21" s="51"/>
      <c r="E21" s="53"/>
      <c r="F21" s="49"/>
      <c r="G21" s="52" t="e">
        <f>(VLOOKUP(F21,暑期營隊收費標準!$A$1:$D$87,4,FALSE))</f>
        <v>#N/A</v>
      </c>
      <c r="H21" s="52" t="e">
        <f t="shared" si="4"/>
        <v>#VALUE!</v>
      </c>
      <c r="I21" s="52" t="e">
        <f t="shared" si="1"/>
        <v>#N/A</v>
      </c>
      <c r="J21" s="54"/>
      <c r="K21" s="49" t="e">
        <f t="shared" si="5"/>
        <v>#VALUE!</v>
      </c>
      <c r="L21" s="49" t="e">
        <f t="shared" si="6"/>
        <v>#VALUE!</v>
      </c>
      <c r="M21" s="55"/>
      <c r="N21" s="56"/>
      <c r="O21" s="57"/>
      <c r="P21" s="57"/>
      <c r="Q21" s="57"/>
    </row>
    <row r="22" spans="2:17" s="58" customFormat="1">
      <c r="B22" s="49"/>
      <c r="C22" s="50"/>
      <c r="D22" s="51"/>
      <c r="E22" s="53"/>
      <c r="F22" s="49"/>
      <c r="G22" s="52" t="e">
        <f>(VLOOKUP(F22,暑期營隊收費標準!$A$1:$D$87,4,FALSE))</f>
        <v>#N/A</v>
      </c>
      <c r="H22" s="52" t="e">
        <f t="shared" si="4"/>
        <v>#VALUE!</v>
      </c>
      <c r="I22" s="52" t="e">
        <f t="shared" si="1"/>
        <v>#N/A</v>
      </c>
      <c r="J22" s="54"/>
      <c r="K22" s="49" t="e">
        <f t="shared" si="5"/>
        <v>#VALUE!</v>
      </c>
      <c r="L22" s="49" t="e">
        <f t="shared" si="6"/>
        <v>#VALUE!</v>
      </c>
      <c r="M22" s="55"/>
      <c r="N22" s="56"/>
      <c r="O22" s="57"/>
      <c r="P22" s="57"/>
      <c r="Q22" s="57"/>
    </row>
    <row r="23" spans="2:17" s="58" customFormat="1">
      <c r="B23" s="49"/>
      <c r="C23" s="50"/>
      <c r="D23" s="51"/>
      <c r="E23" s="53"/>
      <c r="F23" s="49"/>
      <c r="G23" s="52" t="e">
        <f>(VLOOKUP(F23,暑期營隊收費標準!$A$1:$D$87,4,FALSE))</f>
        <v>#N/A</v>
      </c>
      <c r="H23" s="52" t="e">
        <f t="shared" si="4"/>
        <v>#VALUE!</v>
      </c>
      <c r="I23" s="52" t="e">
        <f t="shared" si="1"/>
        <v>#N/A</v>
      </c>
      <c r="J23" s="54"/>
      <c r="K23" s="49" t="e">
        <f t="shared" si="5"/>
        <v>#VALUE!</v>
      </c>
      <c r="L23" s="49" t="e">
        <f t="shared" si="6"/>
        <v>#VALUE!</v>
      </c>
      <c r="M23" s="55"/>
      <c r="N23" s="56"/>
      <c r="O23" s="57"/>
      <c r="P23" s="57"/>
      <c r="Q23" s="57"/>
    </row>
    <row r="24" spans="2:17" s="58" customFormat="1">
      <c r="B24" s="49"/>
      <c r="C24" s="50"/>
      <c r="D24" s="51"/>
      <c r="E24" s="53"/>
      <c r="F24" s="49"/>
      <c r="G24" s="52" t="e">
        <f>(VLOOKUP(F24,暑期營隊收費標準!$A$1:$D$87,4,FALSE))</f>
        <v>#N/A</v>
      </c>
      <c r="H24" s="52" t="e">
        <f t="shared" si="4"/>
        <v>#VALUE!</v>
      </c>
      <c r="I24" s="52" t="e">
        <f t="shared" si="1"/>
        <v>#N/A</v>
      </c>
      <c r="J24" s="54"/>
      <c r="K24" s="49" t="e">
        <f t="shared" si="5"/>
        <v>#VALUE!</v>
      </c>
      <c r="L24" s="49" t="e">
        <f t="shared" si="6"/>
        <v>#VALUE!</v>
      </c>
      <c r="M24" s="55"/>
      <c r="N24" s="56"/>
      <c r="O24" s="57"/>
      <c r="P24" s="57"/>
      <c r="Q24" s="57"/>
    </row>
    <row r="25" spans="2:17" s="58" customFormat="1">
      <c r="B25" s="49"/>
      <c r="C25" s="50"/>
      <c r="D25" s="51"/>
      <c r="E25" s="53"/>
      <c r="F25" s="49"/>
      <c r="G25" s="52" t="e">
        <f>(VLOOKUP(F25,暑期營隊收費標準!$A$1:$D$87,4,FALSE))</f>
        <v>#N/A</v>
      </c>
      <c r="H25" s="52" t="e">
        <f>IF(ROUNDUP(IF(E25="整天",6,IF(((L25-K25)/(100*2))&gt;6,6,((L25-K25)/(100*2)))),0)=-1,0,ROUNDUP(IF(E25="整天",6,IF(((L25-K25)/(100*2))&gt;6,6,((L25-K25)/(100*2)))),0))</f>
        <v>#VALUE!</v>
      </c>
      <c r="I25" s="52" t="e">
        <f t="shared" si="1"/>
        <v>#N/A</v>
      </c>
      <c r="J25" s="54"/>
      <c r="K25" s="49" t="e">
        <f>IF(E25="整天",800,IF(VALUE(LEFT(E25,4))&lt;800,800,VALUE(LEFT(E25,4))))</f>
        <v>#VALUE!</v>
      </c>
      <c r="L25" s="49" t="e">
        <f>IF(E25="整天",2200,IF(VALUE(RIGHT(E25,4))&gt;2200,2200,VALUE(RIGHT(E25,4))))</f>
        <v>#VALUE!</v>
      </c>
      <c r="M25" s="55"/>
      <c r="N25" s="56"/>
      <c r="O25" s="57"/>
      <c r="P25" s="57"/>
      <c r="Q25" s="57"/>
    </row>
    <row r="26" spans="2:17" s="58" customFormat="1">
      <c r="B26" s="49"/>
      <c r="C26" s="50"/>
      <c r="D26" s="51"/>
      <c r="E26" s="53"/>
      <c r="F26" s="49"/>
      <c r="G26" s="52" t="e">
        <f>(VLOOKUP(F26,暑期營隊收費標準!$A$1:$D$87,4,FALSE))</f>
        <v>#N/A</v>
      </c>
      <c r="H26" s="52" t="e">
        <f>IF(ROUNDUP(IF(E26="整天",6,IF(((L26-K26)/(100*2))&gt;6,6,((L26-K26)/(100*2)))),0)=-1,0,ROUNDUP(IF(E26="整天",6,IF(((L26-K26)/(100*2))&gt;6,6,((L26-K26)/(100*2)))),0))</f>
        <v>#VALUE!</v>
      </c>
      <c r="I26" s="52" t="e">
        <f t="shared" si="1"/>
        <v>#N/A</v>
      </c>
      <c r="J26" s="54"/>
      <c r="K26" s="49" t="e">
        <f>IF(E26="整天",800,IF(VALUE(LEFT(E26,4))&lt;800,800,VALUE(LEFT(E26,4))))</f>
        <v>#VALUE!</v>
      </c>
      <c r="L26" s="49" t="e">
        <f>IF(E26="整天",2200,IF(VALUE(RIGHT(E26,4))&gt;2200,2200,VALUE(RIGHT(E26,4))))</f>
        <v>#VALUE!</v>
      </c>
      <c r="M26" s="55"/>
      <c r="N26" s="56"/>
      <c r="O26" s="57"/>
      <c r="P26" s="57"/>
      <c r="Q26" s="57"/>
    </row>
    <row r="27" spans="2:17" s="58" customFormat="1">
      <c r="B27" s="49"/>
      <c r="C27" s="50"/>
      <c r="D27" s="51"/>
      <c r="E27" s="53"/>
      <c r="F27" s="49"/>
      <c r="G27" s="52" t="e">
        <f>(VLOOKUP(F27,暑期營隊收費標準!$A$1:$D$87,4,FALSE))</f>
        <v>#N/A</v>
      </c>
      <c r="H27" s="52" t="e">
        <f t="shared" si="4"/>
        <v>#VALUE!</v>
      </c>
      <c r="I27" s="52" t="e">
        <f t="shared" si="1"/>
        <v>#N/A</v>
      </c>
      <c r="J27" s="54"/>
      <c r="K27" s="49" t="e">
        <f t="shared" si="5"/>
        <v>#VALUE!</v>
      </c>
      <c r="L27" s="49" t="e">
        <f t="shared" si="6"/>
        <v>#VALUE!</v>
      </c>
      <c r="M27" s="55"/>
      <c r="N27" s="56"/>
      <c r="O27" s="57"/>
      <c r="P27" s="57"/>
      <c r="Q27" s="57"/>
    </row>
    <row r="28" spans="2:17" s="58" customFormat="1">
      <c r="B28" s="49"/>
      <c r="C28" s="50"/>
      <c r="D28" s="51"/>
      <c r="E28" s="53"/>
      <c r="F28" s="49"/>
      <c r="G28" s="52" t="e">
        <f>(VLOOKUP(F28,暑期營隊收費標準!$A$1:$D$87,4,FALSE))</f>
        <v>#N/A</v>
      </c>
      <c r="H28" s="52" t="e">
        <f t="shared" si="4"/>
        <v>#VALUE!</v>
      </c>
      <c r="I28" s="52" t="e">
        <f t="shared" si="1"/>
        <v>#N/A</v>
      </c>
      <c r="J28" s="54"/>
      <c r="K28" s="49" t="e">
        <f t="shared" si="5"/>
        <v>#VALUE!</v>
      </c>
      <c r="L28" s="49" t="e">
        <f t="shared" si="6"/>
        <v>#VALUE!</v>
      </c>
      <c r="M28" s="55"/>
      <c r="N28" s="56"/>
      <c r="O28" s="57"/>
      <c r="P28" s="57"/>
      <c r="Q28" s="57"/>
    </row>
    <row r="29" spans="2:17" s="58" customFormat="1">
      <c r="B29" s="49"/>
      <c r="C29" s="50"/>
      <c r="D29" s="51"/>
      <c r="E29" s="53"/>
      <c r="F29" s="49"/>
      <c r="G29" s="52" t="e">
        <f>(VLOOKUP(F29,暑期營隊收費標準!$A$1:$D$87,4,FALSE))</f>
        <v>#N/A</v>
      </c>
      <c r="H29" s="52" t="e">
        <f t="shared" si="4"/>
        <v>#VALUE!</v>
      </c>
      <c r="I29" s="52" t="e">
        <f t="shared" si="1"/>
        <v>#N/A</v>
      </c>
      <c r="J29" s="54"/>
      <c r="K29" s="49" t="e">
        <f t="shared" si="5"/>
        <v>#VALUE!</v>
      </c>
      <c r="L29" s="49" t="e">
        <f t="shared" si="6"/>
        <v>#VALUE!</v>
      </c>
      <c r="M29" s="55"/>
      <c r="N29" s="56"/>
      <c r="O29" s="57"/>
      <c r="P29" s="57"/>
      <c r="Q29" s="57"/>
    </row>
    <row r="30" spans="2:17" s="58" customFormat="1">
      <c r="B30" s="49"/>
      <c r="C30" s="50"/>
      <c r="D30" s="51"/>
      <c r="E30" s="53"/>
      <c r="F30" s="49"/>
      <c r="G30" s="52" t="e">
        <f>(VLOOKUP(F30,暑期營隊收費標準!$A$1:$D$87,4,FALSE))</f>
        <v>#N/A</v>
      </c>
      <c r="H30" s="52" t="e">
        <f t="shared" si="4"/>
        <v>#VALUE!</v>
      </c>
      <c r="I30" s="52" t="e">
        <f t="shared" si="1"/>
        <v>#N/A</v>
      </c>
      <c r="J30" s="54"/>
      <c r="K30" s="49" t="e">
        <f t="shared" si="5"/>
        <v>#VALUE!</v>
      </c>
      <c r="L30" s="49" t="e">
        <f t="shared" si="6"/>
        <v>#VALUE!</v>
      </c>
      <c r="M30" s="55"/>
      <c r="N30" s="56"/>
      <c r="O30" s="57"/>
      <c r="P30" s="57"/>
      <c r="Q30" s="57"/>
    </row>
    <row r="31" spans="2:17" s="58" customFormat="1">
      <c r="B31" s="49"/>
      <c r="C31" s="50"/>
      <c r="D31" s="51"/>
      <c r="E31" s="53"/>
      <c r="F31" s="49"/>
      <c r="G31" s="52" t="e">
        <f>(VLOOKUP(F31,暑期營隊收費標準!$A$1:$D$87,4,FALSE))</f>
        <v>#N/A</v>
      </c>
      <c r="H31" s="52" t="e">
        <f t="shared" si="4"/>
        <v>#VALUE!</v>
      </c>
      <c r="I31" s="52" t="e">
        <f t="shared" si="1"/>
        <v>#N/A</v>
      </c>
      <c r="J31" s="54"/>
      <c r="K31" s="49" t="e">
        <f t="shared" si="5"/>
        <v>#VALUE!</v>
      </c>
      <c r="L31" s="49" t="e">
        <f t="shared" si="6"/>
        <v>#VALUE!</v>
      </c>
      <c r="M31" s="55"/>
      <c r="N31" s="56"/>
      <c r="O31" s="57"/>
      <c r="P31" s="57"/>
      <c r="Q31" s="57"/>
    </row>
    <row r="32" spans="2:17" s="58" customFormat="1">
      <c r="B32" s="49"/>
      <c r="C32" s="50"/>
      <c r="D32" s="51"/>
      <c r="E32" s="53"/>
      <c r="F32" s="49"/>
      <c r="G32" s="52" t="e">
        <f>(VLOOKUP(F32,暑期營隊收費標準!$A$1:$D$87,4,FALSE))</f>
        <v>#N/A</v>
      </c>
      <c r="H32" s="52" t="e">
        <f t="shared" si="4"/>
        <v>#VALUE!</v>
      </c>
      <c r="I32" s="52" t="e">
        <f t="shared" si="1"/>
        <v>#N/A</v>
      </c>
      <c r="J32" s="54"/>
      <c r="K32" s="49" t="e">
        <f t="shared" si="5"/>
        <v>#VALUE!</v>
      </c>
      <c r="L32" s="49" t="e">
        <f t="shared" si="6"/>
        <v>#VALUE!</v>
      </c>
      <c r="M32" s="55"/>
      <c r="N32" s="56"/>
      <c r="O32" s="57"/>
      <c r="P32" s="57"/>
      <c r="Q32" s="57"/>
    </row>
    <row r="33" spans="2:17" s="58" customFormat="1">
      <c r="B33" s="49"/>
      <c r="C33" s="50"/>
      <c r="D33" s="51"/>
      <c r="E33" s="53"/>
      <c r="F33" s="49"/>
      <c r="G33" s="52" t="e">
        <f>(VLOOKUP(F33,暑期營隊收費標準!$A$1:$D$87,4,FALSE))</f>
        <v>#N/A</v>
      </c>
      <c r="H33" s="52" t="e">
        <f t="shared" ref="H33" si="15">IF(ROUNDUP(IF(E33="整天",6,IF(((L33-K33)/(100*2))&gt;6,6,((L33-K33)/(100*2)))),0)=-1,0,ROUNDUP(IF(E33="整天",6,IF(((L33-K33)/(100*2))&gt;6,6,((L33-K33)/(100*2)))),0))</f>
        <v>#VALUE!</v>
      </c>
      <c r="I33" s="52" t="e">
        <f t="shared" si="1"/>
        <v>#N/A</v>
      </c>
      <c r="J33" s="54"/>
      <c r="K33" s="49" t="e">
        <f t="shared" ref="K33" si="16">IF(E33="整天",800,IF(VALUE(LEFT(E33,4))&lt;800,800,VALUE(LEFT(E33,4))))</f>
        <v>#VALUE!</v>
      </c>
      <c r="L33" s="49" t="e">
        <f t="shared" ref="L33" si="17">IF(E33="整天",2200,IF(VALUE(RIGHT(E33,4))&gt;2200,2200,VALUE(RIGHT(E33,4))))</f>
        <v>#VALUE!</v>
      </c>
      <c r="M33" s="55"/>
      <c r="N33" s="56"/>
      <c r="O33" s="57"/>
      <c r="P33" s="57"/>
      <c r="Q33" s="57"/>
    </row>
    <row r="34" spans="2:17" s="58" customFormat="1">
      <c r="B34" s="49"/>
      <c r="C34" s="50"/>
      <c r="D34" s="51"/>
      <c r="E34" s="53"/>
      <c r="F34" s="49"/>
      <c r="G34" s="52" t="e">
        <f>(VLOOKUP(F34,暑期營隊收費標準!$A$1:$D$87,4,FALSE))</f>
        <v>#N/A</v>
      </c>
      <c r="H34" s="52" t="e">
        <f t="shared" si="4"/>
        <v>#VALUE!</v>
      </c>
      <c r="I34" s="52" t="e">
        <f t="shared" si="1"/>
        <v>#N/A</v>
      </c>
      <c r="J34" s="54"/>
      <c r="K34" s="49" t="e">
        <f t="shared" si="5"/>
        <v>#VALUE!</v>
      </c>
      <c r="L34" s="49" t="e">
        <f t="shared" si="6"/>
        <v>#VALUE!</v>
      </c>
      <c r="M34" s="55"/>
      <c r="N34" s="56"/>
      <c r="O34" s="57"/>
      <c r="P34" s="57"/>
      <c r="Q34" s="57"/>
    </row>
    <row r="35" spans="2:17" s="58" customFormat="1">
      <c r="B35" s="49"/>
      <c r="C35" s="50"/>
      <c r="D35" s="51"/>
      <c r="E35" s="53"/>
      <c r="F35" s="49"/>
      <c r="G35" s="52" t="e">
        <f>(VLOOKUP(F35,暑期營隊收費標準!$A$1:$D$87,4,FALSE))</f>
        <v>#N/A</v>
      </c>
      <c r="H35" s="52" t="e">
        <f t="shared" si="4"/>
        <v>#VALUE!</v>
      </c>
      <c r="I35" s="52" t="e">
        <f t="shared" si="1"/>
        <v>#N/A</v>
      </c>
      <c r="J35" s="54"/>
      <c r="K35" s="49" t="e">
        <f t="shared" si="5"/>
        <v>#VALUE!</v>
      </c>
      <c r="L35" s="49" t="e">
        <f t="shared" si="6"/>
        <v>#VALUE!</v>
      </c>
      <c r="M35" s="55"/>
      <c r="N35" s="56"/>
      <c r="O35" s="57"/>
      <c r="P35" s="57"/>
      <c r="Q35" s="57"/>
    </row>
    <row r="36" spans="2:17" s="58" customFormat="1">
      <c r="B36" s="49"/>
      <c r="C36" s="50"/>
      <c r="D36" s="51"/>
      <c r="E36" s="53"/>
      <c r="F36" s="49"/>
      <c r="G36" s="52" t="e">
        <f>(VLOOKUP(F36,暑期營隊收費標準!$A$1:$D$87,4,FALSE))</f>
        <v>#N/A</v>
      </c>
      <c r="H36" s="52" t="e">
        <f t="shared" ref="H36" si="18">IF(ROUNDUP(IF(E36="整天",6,IF(((L36-K36)/(100*2))&gt;6,6,((L36-K36)/(100*2)))),0)=-1,0,ROUNDUP(IF(E36="整天",6,IF(((L36-K36)/(100*2))&gt;6,6,((L36-K36)/(100*2)))),0))</f>
        <v>#VALUE!</v>
      </c>
      <c r="I36" s="52" t="e">
        <f t="shared" si="1"/>
        <v>#N/A</v>
      </c>
      <c r="J36" s="54"/>
      <c r="K36" s="49" t="e">
        <f t="shared" si="5"/>
        <v>#VALUE!</v>
      </c>
      <c r="L36" s="49" t="e">
        <f t="shared" si="6"/>
        <v>#VALUE!</v>
      </c>
      <c r="M36" s="55"/>
      <c r="N36" s="56"/>
      <c r="O36" s="57"/>
      <c r="P36" s="57"/>
      <c r="Q36" s="57"/>
    </row>
    <row r="37" spans="2:17" s="58" customFormat="1">
      <c r="B37" s="49"/>
      <c r="C37" s="50"/>
      <c r="D37" s="51"/>
      <c r="E37" s="53"/>
      <c r="F37" s="49"/>
      <c r="G37" s="52" t="e">
        <f>(VLOOKUP(F37,暑期營隊收費標準!$A$1:$D$87,4,FALSE))</f>
        <v>#N/A</v>
      </c>
      <c r="H37" s="52" t="e">
        <f t="shared" si="4"/>
        <v>#VALUE!</v>
      </c>
      <c r="I37" s="52" t="e">
        <f t="shared" si="1"/>
        <v>#N/A</v>
      </c>
      <c r="J37" s="54"/>
      <c r="K37" s="49" t="e">
        <f t="shared" ref="K37" si="19">IF(E37="整天",800,IF(VALUE(LEFT(E37,4))&lt;800,800,VALUE(LEFT(E37,4))))</f>
        <v>#VALUE!</v>
      </c>
      <c r="L37" s="49" t="e">
        <f t="shared" ref="L37" si="20">IF(E37="整天",2200,IF(VALUE(RIGHT(E37,4))&gt;2200,2200,VALUE(RIGHT(E37,4))))</f>
        <v>#VALUE!</v>
      </c>
      <c r="M37" s="55"/>
      <c r="N37" s="56"/>
      <c r="O37" s="57"/>
      <c r="P37" s="57"/>
      <c r="Q37" s="57"/>
    </row>
    <row r="38" spans="2:17" s="58" customFormat="1">
      <c r="B38" s="49"/>
      <c r="C38" s="50"/>
      <c r="D38" s="51"/>
      <c r="E38" s="53"/>
      <c r="F38" s="49"/>
      <c r="G38" s="52" t="e">
        <f>(VLOOKUP(F38,暑期營隊收費標準!$A$1:$D$87,4,FALSE))</f>
        <v>#N/A</v>
      </c>
      <c r="H38" s="52" t="e">
        <f t="shared" ref="H38" si="21">IF(ROUNDUP(IF(E38="整天",6,IF(((L38-K38)/(100*2))&gt;6,6,((L38-K38)/(100*2)))),0)=-1,0,ROUNDUP(IF(E38="整天",6,IF(((L38-K38)/(100*2))&gt;6,6,((L38-K38)/(100*2)))),0))</f>
        <v>#VALUE!</v>
      </c>
      <c r="I38" s="52" t="e">
        <f t="shared" si="1"/>
        <v>#N/A</v>
      </c>
      <c r="J38" s="54"/>
      <c r="K38" s="49" t="e">
        <f t="shared" ref="K38" si="22">IF(E38="整天",800,IF(VALUE(LEFT(E38,4))&lt;800,800,VALUE(LEFT(E38,4))))</f>
        <v>#VALUE!</v>
      </c>
      <c r="L38" s="49" t="e">
        <f t="shared" ref="L38" si="23">IF(E38="整天",2200,IF(VALUE(RIGHT(E38,4))&gt;2200,2200,VALUE(RIGHT(E38,4))))</f>
        <v>#VALUE!</v>
      </c>
      <c r="M38" s="55"/>
      <c r="N38" s="56"/>
      <c r="O38" s="57"/>
      <c r="P38" s="57"/>
      <c r="Q38" s="57"/>
    </row>
    <row r="39" spans="2:17" s="58" customFormat="1">
      <c r="B39" s="49"/>
      <c r="C39" s="50"/>
      <c r="D39" s="51"/>
      <c r="E39" s="53"/>
      <c r="F39" s="49"/>
      <c r="G39" s="52" t="e">
        <f>(VLOOKUP(F39,暑期營隊收費標準!$A$1:$D$87,4,FALSE))</f>
        <v>#N/A</v>
      </c>
      <c r="H39" s="52" t="e">
        <f t="shared" si="4"/>
        <v>#VALUE!</v>
      </c>
      <c r="I39" s="52" t="e">
        <f t="shared" si="1"/>
        <v>#N/A</v>
      </c>
      <c r="J39" s="54"/>
      <c r="K39" s="49" t="e">
        <f t="shared" si="5"/>
        <v>#VALUE!</v>
      </c>
      <c r="L39" s="49" t="e">
        <f t="shared" si="6"/>
        <v>#VALUE!</v>
      </c>
      <c r="M39" s="55"/>
      <c r="N39" s="56"/>
      <c r="O39" s="57"/>
      <c r="P39" s="57"/>
      <c r="Q39" s="57"/>
    </row>
    <row r="40" spans="2:17" s="58" customFormat="1">
      <c r="B40" s="49"/>
      <c r="C40" s="50"/>
      <c r="D40" s="51"/>
      <c r="E40" s="59"/>
      <c r="G40" s="52" t="e">
        <f>(VLOOKUP(F40,暑期營隊收費標準!$A$1:$D$87,4,FALSE))</f>
        <v>#N/A</v>
      </c>
      <c r="H40" s="52" t="e">
        <f t="shared" si="4"/>
        <v>#VALUE!</v>
      </c>
      <c r="I40" s="52" t="e">
        <f t="shared" si="1"/>
        <v>#N/A</v>
      </c>
      <c r="J40" s="54"/>
      <c r="K40" s="49" t="e">
        <f t="shared" si="5"/>
        <v>#VALUE!</v>
      </c>
      <c r="L40" s="49" t="e">
        <f t="shared" si="6"/>
        <v>#VALUE!</v>
      </c>
      <c r="M40" s="55"/>
      <c r="N40" s="56"/>
      <c r="O40" s="57"/>
      <c r="P40" s="57"/>
      <c r="Q40" s="57"/>
    </row>
    <row r="41" spans="2:17" s="58" customFormat="1">
      <c r="B41" s="49"/>
      <c r="C41" s="60"/>
      <c r="D41" s="51"/>
      <c r="E41" s="59"/>
      <c r="G41" s="52" t="e">
        <f>(VLOOKUP(F41,暑期營隊收費標準!$A$1:$D$87,4,FALSE))</f>
        <v>#N/A</v>
      </c>
      <c r="H41" s="52" t="e">
        <f t="shared" ref="H41" si="24">IF(ROUNDUP(IF(E41="整天",6,IF(((L41-K41)/(100*2))&gt;6,6,((L41-K41)/(100*2)))),0)=-1,0,ROUNDUP(IF(E41="整天",6,IF(((L41-K41)/(100*2))&gt;6,6,((L41-K41)/(100*2)))),0))</f>
        <v>#VALUE!</v>
      </c>
      <c r="I41" s="52" t="e">
        <f t="shared" si="1"/>
        <v>#N/A</v>
      </c>
      <c r="J41" s="54"/>
      <c r="K41" s="49" t="e">
        <f t="shared" ref="K41" si="25">IF(E41="整天",800,IF(VALUE(LEFT(E41,4))&lt;800,800,VALUE(LEFT(E41,4))))</f>
        <v>#VALUE!</v>
      </c>
      <c r="L41" s="49" t="e">
        <f t="shared" ref="L41" si="26">IF(E41="整天",2200,IF(VALUE(RIGHT(E41,4))&gt;2200,2200,VALUE(RIGHT(E41,4))))</f>
        <v>#VALUE!</v>
      </c>
      <c r="M41" s="55"/>
      <c r="N41" s="56"/>
      <c r="O41" s="57"/>
      <c r="P41" s="57"/>
      <c r="Q41" s="57"/>
    </row>
    <row r="42" spans="2:17" s="58" customFormat="1">
      <c r="B42" s="49"/>
      <c r="C42" s="60"/>
      <c r="D42" s="51"/>
      <c r="E42" s="59"/>
      <c r="G42" s="52" t="e">
        <f>(VLOOKUP(F42,暑期營隊收費標準!$A$1:$D$87,4,FALSE))</f>
        <v>#N/A</v>
      </c>
      <c r="H42" s="52" t="e">
        <f>IF(ROUNDUP(IF(E42="整天",6,IF(((L42-K42)/(100*2))&gt;6,6,((L42-K42)/(100*2)))),0)=-1,0,ROUNDUP(IF(E42="整天",6,IF(((L42-K42)/(100*2))&gt;6,6,((L42-K42)/(100*2)))),0))</f>
        <v>#VALUE!</v>
      </c>
      <c r="I42" s="52" t="e">
        <f t="shared" si="1"/>
        <v>#N/A</v>
      </c>
      <c r="J42" s="54"/>
      <c r="K42" s="49" t="e">
        <f>IF(E42="整天",800,IF(VALUE(LEFT(E42,4))&lt;800,800,VALUE(LEFT(E42,4))))</f>
        <v>#VALUE!</v>
      </c>
      <c r="L42" s="49" t="e">
        <f>IF(E42="整天",2200,IF(VALUE(RIGHT(E42,4))&gt;2200,2200,VALUE(RIGHT(E42,4))))</f>
        <v>#VALUE!</v>
      </c>
      <c r="M42" s="55"/>
      <c r="N42" s="56"/>
      <c r="O42" s="57"/>
      <c r="P42" s="57"/>
      <c r="Q42" s="57"/>
    </row>
    <row r="43" spans="2:17" s="58" customFormat="1">
      <c r="B43" s="49"/>
      <c r="C43" s="60"/>
      <c r="D43" s="51"/>
      <c r="E43" s="59"/>
      <c r="G43" s="52" t="e">
        <f>(VLOOKUP(F43,暑期營隊收費標準!$A$1:$D$87,4,FALSE))</f>
        <v>#N/A</v>
      </c>
      <c r="H43" s="52" t="e">
        <f t="shared" si="4"/>
        <v>#VALUE!</v>
      </c>
      <c r="I43" s="52" t="e">
        <f t="shared" si="1"/>
        <v>#N/A</v>
      </c>
      <c r="J43" s="54"/>
      <c r="K43" s="49" t="e">
        <f t="shared" si="5"/>
        <v>#VALUE!</v>
      </c>
      <c r="L43" s="49" t="e">
        <f t="shared" si="6"/>
        <v>#VALUE!</v>
      </c>
      <c r="M43" s="55"/>
      <c r="N43" s="56"/>
      <c r="O43" s="57"/>
      <c r="P43" s="57"/>
      <c r="Q43" s="57"/>
    </row>
    <row r="44" spans="2:17" s="58" customFormat="1">
      <c r="B44" s="49"/>
      <c r="C44" s="60"/>
      <c r="D44" s="51"/>
      <c r="E44" s="59"/>
      <c r="G44" s="52" t="e">
        <f>(VLOOKUP(F44,暑期營隊收費標準!$A$1:$D$87,4,FALSE))</f>
        <v>#N/A</v>
      </c>
      <c r="H44" s="52" t="e">
        <f t="shared" si="4"/>
        <v>#VALUE!</v>
      </c>
      <c r="I44" s="52" t="e">
        <f t="shared" si="1"/>
        <v>#N/A</v>
      </c>
      <c r="J44" s="54"/>
      <c r="K44" s="49" t="e">
        <f t="shared" si="5"/>
        <v>#VALUE!</v>
      </c>
      <c r="L44" s="49" t="e">
        <f t="shared" si="6"/>
        <v>#VALUE!</v>
      </c>
      <c r="M44" s="55"/>
      <c r="N44" s="56"/>
      <c r="O44" s="57"/>
      <c r="P44" s="57"/>
      <c r="Q44" s="57"/>
    </row>
    <row r="45" spans="2:17" s="58" customFormat="1">
      <c r="B45" s="49"/>
      <c r="C45" s="60"/>
      <c r="D45" s="51"/>
      <c r="E45" s="59"/>
      <c r="G45" s="52" t="e">
        <f>(VLOOKUP(F45,暑期營隊收費標準!$A$1:$D$87,4,FALSE))</f>
        <v>#N/A</v>
      </c>
      <c r="H45" s="52" t="e">
        <f t="shared" si="4"/>
        <v>#VALUE!</v>
      </c>
      <c r="I45" s="52" t="e">
        <f t="shared" si="1"/>
        <v>#N/A</v>
      </c>
      <c r="J45" s="54"/>
      <c r="K45" s="49" t="e">
        <f t="shared" si="5"/>
        <v>#VALUE!</v>
      </c>
      <c r="L45" s="49" t="e">
        <f t="shared" si="6"/>
        <v>#VALUE!</v>
      </c>
      <c r="M45" s="55"/>
      <c r="N45" s="56"/>
      <c r="O45" s="57"/>
      <c r="P45" s="57"/>
      <c r="Q45" s="57"/>
    </row>
    <row r="46" spans="2:17" s="58" customFormat="1">
      <c r="B46" s="49"/>
      <c r="C46" s="50"/>
      <c r="D46" s="51"/>
      <c r="E46" s="53"/>
      <c r="F46" s="49"/>
      <c r="G46" s="52" t="e">
        <f>(VLOOKUP(F46,暑期營隊收費標準!$A$1:$D$87,4,FALSE))</f>
        <v>#N/A</v>
      </c>
      <c r="H46" s="52" t="e">
        <f t="shared" si="4"/>
        <v>#VALUE!</v>
      </c>
      <c r="I46" s="52" t="e">
        <f t="shared" si="1"/>
        <v>#N/A</v>
      </c>
      <c r="J46" s="54"/>
      <c r="K46" s="49" t="e">
        <f t="shared" si="5"/>
        <v>#VALUE!</v>
      </c>
      <c r="L46" s="49" t="e">
        <f t="shared" si="6"/>
        <v>#VALUE!</v>
      </c>
      <c r="M46" s="55"/>
      <c r="N46" s="56"/>
      <c r="O46" s="57"/>
      <c r="P46" s="57"/>
      <c r="Q46" s="57"/>
    </row>
    <row r="47" spans="2:17" s="58" customFormat="1">
      <c r="B47" s="49"/>
      <c r="C47" s="50"/>
      <c r="D47" s="51"/>
      <c r="E47" s="53"/>
      <c r="F47" s="49"/>
      <c r="G47" s="52" t="e">
        <f>(VLOOKUP(F47,暑期營隊收費標準!$A$1:$D$87,4,FALSE))</f>
        <v>#N/A</v>
      </c>
      <c r="H47" s="52" t="e">
        <f>IF(ROUNDUP(IF(E47="整天",6,IF(((L47-K47)/(100*2))&gt;6,6,((L47-K47)/(100*2)))),0)=-1,0,ROUNDUP(IF(E47="整天",6,IF(((L47-K47)/(100*2))&gt;6,6,((L47-K47)/(100*2)))),0))</f>
        <v>#VALUE!</v>
      </c>
      <c r="I47" s="52" t="e">
        <f t="shared" si="1"/>
        <v>#N/A</v>
      </c>
      <c r="J47" s="54"/>
      <c r="K47" s="49" t="e">
        <f>IF(E47="整天",800,IF(VALUE(LEFT(E47,4))&lt;800,800,VALUE(LEFT(E47,4))))</f>
        <v>#VALUE!</v>
      </c>
      <c r="L47" s="49" t="e">
        <f>IF(E47="整天",2200,IF(VALUE(RIGHT(E47,4))&gt;2200,2200,VALUE(RIGHT(E47,4))))</f>
        <v>#VALUE!</v>
      </c>
      <c r="M47" s="55"/>
      <c r="N47" s="56"/>
      <c r="O47" s="57"/>
      <c r="P47" s="57"/>
      <c r="Q47" s="57"/>
    </row>
    <row r="48" spans="2:17" s="58" customFormat="1">
      <c r="B48" s="49"/>
      <c r="C48" s="50"/>
      <c r="D48" s="51"/>
      <c r="E48" s="53"/>
      <c r="F48" s="49"/>
      <c r="G48" s="52" t="e">
        <f>(VLOOKUP(F48,暑期營隊收費標準!$A$1:$D$87,4,FALSE))</f>
        <v>#N/A</v>
      </c>
      <c r="H48" s="52" t="e">
        <f t="shared" si="4"/>
        <v>#VALUE!</v>
      </c>
      <c r="I48" s="52" t="e">
        <f t="shared" si="1"/>
        <v>#N/A</v>
      </c>
      <c r="J48" s="54"/>
      <c r="K48" s="49" t="e">
        <f t="shared" si="5"/>
        <v>#VALUE!</v>
      </c>
      <c r="L48" s="49" t="e">
        <f t="shared" si="6"/>
        <v>#VALUE!</v>
      </c>
      <c r="M48" s="55"/>
      <c r="N48" s="56"/>
      <c r="O48" s="57"/>
      <c r="P48" s="57"/>
      <c r="Q48" s="57"/>
    </row>
    <row r="49" spans="2:17" s="58" customFormat="1">
      <c r="B49" s="49"/>
      <c r="C49" s="50"/>
      <c r="D49" s="51"/>
      <c r="E49" s="53"/>
      <c r="F49" s="49"/>
      <c r="G49" s="52" t="e">
        <f>(VLOOKUP(F49,暑期營隊收費標準!$A$1:$D$87,4,FALSE))</f>
        <v>#N/A</v>
      </c>
      <c r="H49" s="52" t="e">
        <f t="shared" si="4"/>
        <v>#VALUE!</v>
      </c>
      <c r="I49" s="52" t="e">
        <f t="shared" si="1"/>
        <v>#N/A</v>
      </c>
      <c r="J49" s="54"/>
      <c r="K49" s="49" t="e">
        <f t="shared" si="5"/>
        <v>#VALUE!</v>
      </c>
      <c r="L49" s="49" t="e">
        <f t="shared" si="6"/>
        <v>#VALUE!</v>
      </c>
      <c r="M49" s="55"/>
      <c r="N49" s="56"/>
      <c r="O49" s="57"/>
      <c r="P49" s="57"/>
      <c r="Q49" s="57"/>
    </row>
    <row r="50" spans="2:17" s="58" customFormat="1">
      <c r="B50" s="49"/>
      <c r="C50" s="60"/>
      <c r="D50" s="51"/>
      <c r="E50" s="53"/>
      <c r="F50" s="49"/>
      <c r="G50" s="52" t="e">
        <f>(VLOOKUP(F50,暑期營隊收費標準!$A$1:$D$87,4,FALSE))</f>
        <v>#N/A</v>
      </c>
      <c r="H50" s="52" t="e">
        <f t="shared" si="4"/>
        <v>#VALUE!</v>
      </c>
      <c r="I50" s="52" t="e">
        <f t="shared" si="1"/>
        <v>#N/A</v>
      </c>
      <c r="J50" s="54"/>
      <c r="K50" s="49" t="e">
        <f t="shared" si="5"/>
        <v>#VALUE!</v>
      </c>
      <c r="L50" s="49" t="e">
        <f t="shared" si="6"/>
        <v>#VALUE!</v>
      </c>
      <c r="M50" s="55"/>
      <c r="N50" s="56"/>
      <c r="O50" s="57"/>
      <c r="P50" s="57"/>
      <c r="Q50" s="57"/>
    </row>
    <row r="51" spans="2:17" s="58" customFormat="1">
      <c r="B51" s="49"/>
      <c r="C51" s="60"/>
      <c r="D51" s="51"/>
      <c r="E51" s="53"/>
      <c r="F51" s="49"/>
      <c r="G51" s="52" t="e">
        <f>(VLOOKUP(F51,暑期營隊收費標準!$A$1:$D$87,4,FALSE))</f>
        <v>#N/A</v>
      </c>
      <c r="H51" s="52" t="e">
        <f t="shared" si="4"/>
        <v>#VALUE!</v>
      </c>
      <c r="I51" s="52" t="e">
        <f t="shared" si="1"/>
        <v>#N/A</v>
      </c>
      <c r="J51" s="54"/>
      <c r="K51" s="49" t="e">
        <f t="shared" si="5"/>
        <v>#VALUE!</v>
      </c>
      <c r="L51" s="49" t="e">
        <f t="shared" si="6"/>
        <v>#VALUE!</v>
      </c>
      <c r="M51" s="55"/>
      <c r="N51" s="56"/>
      <c r="O51" s="57"/>
      <c r="P51" s="57"/>
      <c r="Q51" s="57"/>
    </row>
    <row r="52" spans="2:17" s="58" customFormat="1">
      <c r="B52" s="49"/>
      <c r="C52" s="50"/>
      <c r="D52" s="51"/>
      <c r="E52" s="53"/>
      <c r="F52" s="49"/>
      <c r="G52" s="52" t="e">
        <f>(VLOOKUP(F52,暑期營隊收費標準!$A$1:$D$87,4,FALSE))</f>
        <v>#N/A</v>
      </c>
      <c r="H52" s="52" t="e">
        <f t="shared" si="4"/>
        <v>#VALUE!</v>
      </c>
      <c r="I52" s="52" t="e">
        <f t="shared" si="1"/>
        <v>#N/A</v>
      </c>
      <c r="J52" s="54"/>
      <c r="K52" s="49" t="e">
        <f t="shared" si="5"/>
        <v>#VALUE!</v>
      </c>
      <c r="L52" s="49" t="e">
        <f t="shared" si="6"/>
        <v>#VALUE!</v>
      </c>
      <c r="M52" s="55"/>
      <c r="N52" s="56"/>
      <c r="O52" s="57"/>
      <c r="P52" s="57"/>
      <c r="Q52" s="57"/>
    </row>
    <row r="53" spans="2:17" s="58" customFormat="1">
      <c r="B53" s="49"/>
      <c r="C53" s="60"/>
      <c r="D53" s="51"/>
      <c r="E53" s="53"/>
      <c r="F53" s="49"/>
      <c r="G53" s="52" t="e">
        <f>(VLOOKUP(F53,暑期營隊收費標準!$A$1:$D$87,4,FALSE))</f>
        <v>#N/A</v>
      </c>
      <c r="H53" s="52" t="e">
        <f t="shared" si="4"/>
        <v>#VALUE!</v>
      </c>
      <c r="I53" s="52" t="e">
        <f t="shared" si="1"/>
        <v>#N/A</v>
      </c>
      <c r="J53" s="54"/>
      <c r="K53" s="49" t="e">
        <f t="shared" si="5"/>
        <v>#VALUE!</v>
      </c>
      <c r="L53" s="49" t="e">
        <f t="shared" si="6"/>
        <v>#VALUE!</v>
      </c>
      <c r="M53" s="55"/>
      <c r="N53" s="56"/>
      <c r="O53" s="57"/>
      <c r="P53" s="57"/>
      <c r="Q53" s="57"/>
    </row>
    <row r="54" spans="2:17" s="58" customFormat="1">
      <c r="B54" s="49"/>
      <c r="C54" s="60"/>
      <c r="D54" s="51"/>
      <c r="E54" s="53"/>
      <c r="F54" s="49"/>
      <c r="G54" s="52" t="e">
        <f>(VLOOKUP(F54,暑期營隊收費標準!$A$1:$D$87,4,FALSE))</f>
        <v>#N/A</v>
      </c>
      <c r="H54" s="52" t="e">
        <f t="shared" si="4"/>
        <v>#VALUE!</v>
      </c>
      <c r="I54" s="52" t="e">
        <f t="shared" si="1"/>
        <v>#N/A</v>
      </c>
      <c r="J54" s="54"/>
      <c r="K54" s="49" t="e">
        <f t="shared" si="5"/>
        <v>#VALUE!</v>
      </c>
      <c r="L54" s="49" t="e">
        <f t="shared" si="6"/>
        <v>#VALUE!</v>
      </c>
      <c r="M54" s="55"/>
      <c r="N54" s="56"/>
      <c r="O54" s="57"/>
      <c r="P54" s="57"/>
      <c r="Q54" s="57"/>
    </row>
    <row r="55" spans="2:17" s="58" customFormat="1">
      <c r="B55" s="49"/>
      <c r="C55" s="60"/>
      <c r="D55" s="51"/>
      <c r="E55" s="53"/>
      <c r="F55" s="49"/>
      <c r="G55" s="52" t="e">
        <f>(VLOOKUP(F55,暑期營隊收費標準!$A$1:$D$87,4,FALSE))</f>
        <v>#N/A</v>
      </c>
      <c r="H55" s="52" t="e">
        <f t="shared" si="4"/>
        <v>#VALUE!</v>
      </c>
      <c r="I55" s="52" t="e">
        <f t="shared" si="1"/>
        <v>#N/A</v>
      </c>
      <c r="J55" s="54"/>
      <c r="K55" s="49" t="e">
        <f t="shared" si="5"/>
        <v>#VALUE!</v>
      </c>
      <c r="L55" s="49" t="e">
        <f t="shared" si="6"/>
        <v>#VALUE!</v>
      </c>
      <c r="M55" s="55"/>
      <c r="N55" s="56"/>
      <c r="O55" s="57"/>
      <c r="P55" s="57"/>
      <c r="Q55" s="57"/>
    </row>
    <row r="56" spans="2:17" s="58" customFormat="1">
      <c r="B56" s="49"/>
      <c r="C56" s="60"/>
      <c r="D56" s="51"/>
      <c r="E56" s="53"/>
      <c r="F56" s="49"/>
      <c r="G56" s="52" t="e">
        <f>(VLOOKUP(F56,暑期營隊收費標準!$A$1:$D$87,4,FALSE))</f>
        <v>#N/A</v>
      </c>
      <c r="H56" s="52" t="e">
        <f t="shared" si="4"/>
        <v>#VALUE!</v>
      </c>
      <c r="I56" s="52" t="e">
        <f t="shared" si="1"/>
        <v>#N/A</v>
      </c>
      <c r="J56" s="54"/>
      <c r="K56" s="49" t="e">
        <f t="shared" si="5"/>
        <v>#VALUE!</v>
      </c>
      <c r="L56" s="49" t="e">
        <f t="shared" si="6"/>
        <v>#VALUE!</v>
      </c>
      <c r="M56" s="55"/>
      <c r="N56" s="56"/>
      <c r="O56" s="57"/>
      <c r="P56" s="57"/>
      <c r="Q56" s="57"/>
    </row>
    <row r="57" spans="2:17" s="58" customFormat="1">
      <c r="B57" s="49"/>
      <c r="C57" s="50"/>
      <c r="D57" s="51"/>
      <c r="E57" s="53"/>
      <c r="F57" s="49"/>
      <c r="G57" s="52" t="e">
        <f>(VLOOKUP(F57,暑期營隊收費標準!$A$1:$D$87,4,FALSE))</f>
        <v>#N/A</v>
      </c>
      <c r="H57" s="52" t="e">
        <f t="shared" si="4"/>
        <v>#VALUE!</v>
      </c>
      <c r="I57" s="52" t="e">
        <f t="shared" si="1"/>
        <v>#N/A</v>
      </c>
      <c r="J57" s="54"/>
      <c r="K57" s="49" t="e">
        <f t="shared" si="5"/>
        <v>#VALUE!</v>
      </c>
      <c r="L57" s="49" t="e">
        <f t="shared" si="6"/>
        <v>#VALUE!</v>
      </c>
      <c r="M57" s="55"/>
      <c r="N57" s="56"/>
      <c r="O57" s="57"/>
      <c r="P57" s="57"/>
      <c r="Q57" s="57"/>
    </row>
    <row r="58" spans="2:17" s="58" customFormat="1">
      <c r="B58" s="49"/>
      <c r="C58" s="50"/>
      <c r="D58" s="51"/>
      <c r="E58" s="53"/>
      <c r="F58" s="49"/>
      <c r="G58" s="52" t="e">
        <f>(VLOOKUP(F58,暑期營隊收費標準!$A$1:$D$87,4,FALSE))</f>
        <v>#N/A</v>
      </c>
      <c r="H58" s="52" t="e">
        <f t="shared" ref="H58" si="27">IF(ROUNDUP(IF(E58="整天",6,IF(((L58-K58)/(100*2))&gt;6,6,((L58-K58)/(100*2)))),0)=-1,0,ROUNDUP(IF(E58="整天",6,IF(((L58-K58)/(100*2))&gt;6,6,((L58-K58)/(100*2)))),0))</f>
        <v>#VALUE!</v>
      </c>
      <c r="I58" s="52" t="e">
        <f t="shared" si="1"/>
        <v>#N/A</v>
      </c>
      <c r="J58" s="54"/>
      <c r="K58" s="49" t="e">
        <f t="shared" ref="K58" si="28">IF(E58="整天",800,IF(VALUE(LEFT(E58,4))&lt;800,800,VALUE(LEFT(E58,4))))</f>
        <v>#VALUE!</v>
      </c>
      <c r="L58" s="49" t="e">
        <f t="shared" ref="L58" si="29">IF(E58="整天",2200,IF(VALUE(RIGHT(E58,4))&gt;2200,2200,VALUE(RIGHT(E58,4))))</f>
        <v>#VALUE!</v>
      </c>
      <c r="M58" s="55"/>
      <c r="N58" s="56"/>
      <c r="O58" s="57"/>
      <c r="P58" s="57"/>
      <c r="Q58" s="57"/>
    </row>
    <row r="59" spans="2:17" s="58" customFormat="1">
      <c r="B59" s="49"/>
      <c r="C59" s="50"/>
      <c r="D59" s="51"/>
      <c r="E59" s="53"/>
      <c r="F59" s="49"/>
      <c r="G59" s="52" t="e">
        <f>(VLOOKUP(F59,暑期營隊收費標準!$A$1:$D$87,4,FALSE))</f>
        <v>#N/A</v>
      </c>
      <c r="H59" s="52" t="e">
        <f t="shared" si="4"/>
        <v>#VALUE!</v>
      </c>
      <c r="I59" s="52" t="e">
        <f t="shared" si="1"/>
        <v>#N/A</v>
      </c>
      <c r="J59" s="54"/>
      <c r="K59" s="49" t="e">
        <f t="shared" si="5"/>
        <v>#VALUE!</v>
      </c>
      <c r="L59" s="49" t="e">
        <f t="shared" si="6"/>
        <v>#VALUE!</v>
      </c>
      <c r="M59" s="55"/>
      <c r="N59" s="56"/>
      <c r="O59" s="57"/>
      <c r="P59" s="57"/>
      <c r="Q59" s="57"/>
    </row>
    <row r="60" spans="2:17" s="58" customFormat="1">
      <c r="B60" s="49"/>
      <c r="C60" s="50"/>
      <c r="D60" s="51"/>
      <c r="E60" s="59"/>
      <c r="G60" s="52" t="e">
        <f>(VLOOKUP(F60,暑期營隊收費標準!$A$1:$D$87,4,FALSE))</f>
        <v>#N/A</v>
      </c>
      <c r="H60" s="52" t="e">
        <f t="shared" si="4"/>
        <v>#VALUE!</v>
      </c>
      <c r="I60" s="52" t="e">
        <f t="shared" si="1"/>
        <v>#N/A</v>
      </c>
      <c r="J60" s="54"/>
      <c r="K60" s="49" t="e">
        <f t="shared" si="5"/>
        <v>#VALUE!</v>
      </c>
      <c r="L60" s="49" t="e">
        <f t="shared" si="6"/>
        <v>#VALUE!</v>
      </c>
      <c r="M60" s="55"/>
      <c r="N60" s="56"/>
      <c r="O60" s="57"/>
      <c r="P60" s="57"/>
      <c r="Q60" s="57"/>
    </row>
    <row r="61" spans="2:17" s="58" customFormat="1">
      <c r="B61" s="49"/>
      <c r="C61" s="50"/>
      <c r="D61" s="51"/>
      <c r="E61" s="59"/>
      <c r="G61" s="52" t="e">
        <f>(VLOOKUP(F61,暑期營隊收費標準!$A$1:$D$87,4,FALSE))</f>
        <v>#N/A</v>
      </c>
      <c r="H61" s="52" t="e">
        <f t="shared" si="4"/>
        <v>#VALUE!</v>
      </c>
      <c r="I61" s="52" t="e">
        <f t="shared" si="1"/>
        <v>#N/A</v>
      </c>
      <c r="J61" s="54"/>
      <c r="K61" s="49" t="e">
        <f t="shared" si="5"/>
        <v>#VALUE!</v>
      </c>
      <c r="L61" s="49" t="e">
        <f t="shared" si="6"/>
        <v>#VALUE!</v>
      </c>
      <c r="M61" s="55"/>
      <c r="N61" s="56"/>
      <c r="O61" s="57"/>
      <c r="P61" s="57"/>
      <c r="Q61" s="57"/>
    </row>
    <row r="62" spans="2:17" s="58" customFormat="1">
      <c r="B62" s="49"/>
      <c r="C62" s="50"/>
      <c r="D62" s="51"/>
      <c r="E62" s="53"/>
      <c r="F62" s="49"/>
      <c r="G62" s="52" t="e">
        <f>(VLOOKUP(F62,暑期營隊收費標準!$A$1:$D$87,4,FALSE))</f>
        <v>#N/A</v>
      </c>
      <c r="H62" s="52" t="e">
        <f t="shared" ref="H62:H102" si="30">IF(ROUNDUP(IF(E62="整天",6,IF(((L62-K62)/(100*2))&gt;6,6,((L62-K62)/(100*2)))),0)=-1,0,ROUNDUP(IF(E62="整天",6,IF(((L62-K62)/(100*2))&gt;6,6,((L62-K62)/(100*2)))),0))</f>
        <v>#VALUE!</v>
      </c>
      <c r="I62" s="52" t="e">
        <f t="shared" si="1"/>
        <v>#N/A</v>
      </c>
      <c r="J62" s="54"/>
      <c r="K62" s="49" t="e">
        <f t="shared" ref="K62:K102" si="31">IF(E62="整天",800,IF(VALUE(LEFT(E62,4))&lt;800,800,VALUE(LEFT(E62,4))))</f>
        <v>#VALUE!</v>
      </c>
      <c r="L62" s="49" t="e">
        <f t="shared" ref="L62:L102" si="32">IF(E62="整天",2200,IF(VALUE(RIGHT(E62,4))&gt;2200,2200,VALUE(RIGHT(E62,4))))</f>
        <v>#VALUE!</v>
      </c>
      <c r="M62" s="55"/>
      <c r="N62" s="56"/>
      <c r="O62" s="57"/>
      <c r="P62" s="57"/>
      <c r="Q62" s="57"/>
    </row>
    <row r="63" spans="2:17" s="58" customFormat="1">
      <c r="B63" s="49"/>
      <c r="C63" s="50"/>
      <c r="D63" s="51"/>
      <c r="E63" s="53"/>
      <c r="F63" s="49"/>
      <c r="G63" s="52" t="e">
        <f>(VLOOKUP(F63,暑期營隊收費標準!$A$1:$D$87,4,FALSE))</f>
        <v>#N/A</v>
      </c>
      <c r="H63" s="52" t="e">
        <f t="shared" si="30"/>
        <v>#VALUE!</v>
      </c>
      <c r="I63" s="52" t="e">
        <f t="shared" si="1"/>
        <v>#N/A</v>
      </c>
      <c r="J63" s="54"/>
      <c r="K63" s="49" t="e">
        <f t="shared" si="31"/>
        <v>#VALUE!</v>
      </c>
      <c r="L63" s="49" t="e">
        <f t="shared" si="32"/>
        <v>#VALUE!</v>
      </c>
      <c r="M63" s="55"/>
      <c r="N63" s="56"/>
      <c r="O63" s="57"/>
      <c r="P63" s="57"/>
      <c r="Q63" s="57"/>
    </row>
    <row r="64" spans="2:17" s="58" customFormat="1">
      <c r="B64" s="49"/>
      <c r="C64" s="50"/>
      <c r="D64" s="51"/>
      <c r="E64" s="53"/>
      <c r="F64" s="49"/>
      <c r="G64" s="52" t="e">
        <f>(VLOOKUP(F64,暑期營隊收費標準!$A$1:$D$87,4,FALSE))</f>
        <v>#N/A</v>
      </c>
      <c r="H64" s="52" t="e">
        <f t="shared" si="30"/>
        <v>#VALUE!</v>
      </c>
      <c r="I64" s="52" t="e">
        <f t="shared" si="1"/>
        <v>#N/A</v>
      </c>
      <c r="J64" s="54"/>
      <c r="K64" s="49" t="e">
        <f t="shared" si="31"/>
        <v>#VALUE!</v>
      </c>
      <c r="L64" s="49" t="e">
        <f t="shared" si="32"/>
        <v>#VALUE!</v>
      </c>
      <c r="M64" s="55"/>
      <c r="N64" s="56"/>
      <c r="O64" s="57"/>
      <c r="P64" s="57"/>
      <c r="Q64" s="57"/>
    </row>
    <row r="65" spans="2:17" s="58" customFormat="1">
      <c r="B65" s="49"/>
      <c r="C65" s="50"/>
      <c r="D65" s="51"/>
      <c r="E65" s="53"/>
      <c r="F65" s="49"/>
      <c r="G65" s="52" t="e">
        <f>(VLOOKUP(F65,暑期營隊收費標準!$A$1:$D$87,4,FALSE))</f>
        <v>#N/A</v>
      </c>
      <c r="H65" s="52" t="e">
        <f t="shared" si="30"/>
        <v>#VALUE!</v>
      </c>
      <c r="I65" s="52" t="e">
        <f t="shared" si="1"/>
        <v>#N/A</v>
      </c>
      <c r="J65" s="54"/>
      <c r="K65" s="49" t="e">
        <f t="shared" si="31"/>
        <v>#VALUE!</v>
      </c>
      <c r="L65" s="49" t="e">
        <f t="shared" si="32"/>
        <v>#VALUE!</v>
      </c>
      <c r="M65" s="55"/>
      <c r="N65" s="56"/>
      <c r="O65" s="57"/>
      <c r="P65" s="57"/>
      <c r="Q65" s="57"/>
    </row>
    <row r="66" spans="2:17" s="58" customFormat="1">
      <c r="B66" s="49"/>
      <c r="C66" s="50"/>
      <c r="D66" s="51"/>
      <c r="E66" s="53"/>
      <c r="F66" s="49"/>
      <c r="G66" s="52" t="e">
        <f>(VLOOKUP(F66,暑期營隊收費標準!$A$1:$D$87,4,FALSE))</f>
        <v>#N/A</v>
      </c>
      <c r="H66" s="52" t="e">
        <f t="shared" si="30"/>
        <v>#VALUE!</v>
      </c>
      <c r="I66" s="52" t="e">
        <f t="shared" ref="I66:I129" si="33">IF(OR(J66="行前訓空調免費",J66="行前訓不需空調",J66="營期間不需空調",J66="非上班時間"),0,G66*H66)</f>
        <v>#N/A</v>
      </c>
      <c r="J66" s="54"/>
      <c r="K66" s="49" t="e">
        <f t="shared" si="31"/>
        <v>#VALUE!</v>
      </c>
      <c r="L66" s="49" t="e">
        <f t="shared" si="32"/>
        <v>#VALUE!</v>
      </c>
      <c r="M66" s="55"/>
      <c r="N66" s="56"/>
      <c r="O66" s="57"/>
      <c r="P66" s="57"/>
      <c r="Q66" s="57"/>
    </row>
    <row r="67" spans="2:17" s="58" customFormat="1">
      <c r="B67" s="49"/>
      <c r="C67" s="50"/>
      <c r="D67" s="51"/>
      <c r="E67" s="53"/>
      <c r="F67" s="49"/>
      <c r="G67" s="52" t="e">
        <f>(VLOOKUP(F67,暑期營隊收費標準!$A$1:$D$87,4,FALSE))</f>
        <v>#N/A</v>
      </c>
      <c r="H67" s="52" t="e">
        <f t="shared" ref="H67" si="34">IF(ROUNDUP(IF(E67="整天",6,IF(((L67-K67)/(100*2))&gt;6,6,((L67-K67)/(100*2)))),0)=-1,0,ROUNDUP(IF(E67="整天",6,IF(((L67-K67)/(100*2))&gt;6,6,((L67-K67)/(100*2)))),0))</f>
        <v>#VALUE!</v>
      </c>
      <c r="I67" s="52" t="e">
        <f t="shared" si="33"/>
        <v>#N/A</v>
      </c>
      <c r="J67" s="54"/>
      <c r="K67" s="49" t="e">
        <f t="shared" ref="K67" si="35">IF(E67="整天",800,IF(VALUE(LEFT(E67,4))&lt;800,800,VALUE(LEFT(E67,4))))</f>
        <v>#VALUE!</v>
      </c>
      <c r="L67" s="49" t="e">
        <f t="shared" ref="L67" si="36">IF(E67="整天",2200,IF(VALUE(RIGHT(E67,4))&gt;2200,2200,VALUE(RIGHT(E67,4))))</f>
        <v>#VALUE!</v>
      </c>
      <c r="M67" s="55"/>
      <c r="N67" s="56"/>
      <c r="O67" s="57"/>
      <c r="P67" s="57"/>
      <c r="Q67" s="57"/>
    </row>
    <row r="68" spans="2:17" s="58" customFormat="1">
      <c r="B68" s="49"/>
      <c r="C68" s="50"/>
      <c r="D68" s="51"/>
      <c r="E68" s="53"/>
      <c r="F68" s="49"/>
      <c r="G68" s="52" t="e">
        <f>(VLOOKUP(F68,暑期營隊收費標準!$A$1:$D$87,4,FALSE))</f>
        <v>#N/A</v>
      </c>
      <c r="H68" s="52" t="e">
        <f t="shared" si="30"/>
        <v>#VALUE!</v>
      </c>
      <c r="I68" s="52" t="e">
        <f t="shared" si="33"/>
        <v>#N/A</v>
      </c>
      <c r="J68" s="54"/>
      <c r="K68" s="49" t="e">
        <f t="shared" si="31"/>
        <v>#VALUE!</v>
      </c>
      <c r="L68" s="49" t="e">
        <f t="shared" si="32"/>
        <v>#VALUE!</v>
      </c>
      <c r="M68" s="55"/>
      <c r="N68" s="56"/>
      <c r="O68" s="57"/>
      <c r="P68" s="57"/>
      <c r="Q68" s="57"/>
    </row>
    <row r="69" spans="2:17" s="58" customFormat="1">
      <c r="B69" s="49"/>
      <c r="C69" s="50"/>
      <c r="D69" s="51"/>
      <c r="E69" s="53"/>
      <c r="F69" s="49"/>
      <c r="G69" s="52" t="e">
        <f>(VLOOKUP(F69,暑期營隊收費標準!$A$1:$D$87,4,FALSE))</f>
        <v>#N/A</v>
      </c>
      <c r="H69" s="52" t="e">
        <f t="shared" si="30"/>
        <v>#VALUE!</v>
      </c>
      <c r="I69" s="52" t="e">
        <f t="shared" si="33"/>
        <v>#N/A</v>
      </c>
      <c r="J69" s="54"/>
      <c r="K69" s="49" t="e">
        <f t="shared" si="31"/>
        <v>#VALUE!</v>
      </c>
      <c r="L69" s="49" t="e">
        <f t="shared" si="32"/>
        <v>#VALUE!</v>
      </c>
      <c r="M69" s="55"/>
      <c r="N69" s="56"/>
      <c r="O69" s="57"/>
      <c r="P69" s="57"/>
      <c r="Q69" s="57"/>
    </row>
    <row r="70" spans="2:17" s="58" customFormat="1">
      <c r="B70" s="49"/>
      <c r="C70" s="50"/>
      <c r="D70" s="51"/>
      <c r="E70" s="53"/>
      <c r="F70" s="49"/>
      <c r="G70" s="52" t="e">
        <f>(VLOOKUP(F70,暑期營隊收費標準!$A$1:$D$87,4,FALSE))</f>
        <v>#N/A</v>
      </c>
      <c r="H70" s="52" t="e">
        <f t="shared" si="30"/>
        <v>#VALUE!</v>
      </c>
      <c r="I70" s="52" t="e">
        <f t="shared" si="33"/>
        <v>#N/A</v>
      </c>
      <c r="J70" s="54"/>
      <c r="K70" s="49" t="e">
        <f t="shared" si="31"/>
        <v>#VALUE!</v>
      </c>
      <c r="L70" s="49" t="e">
        <f t="shared" si="32"/>
        <v>#VALUE!</v>
      </c>
      <c r="M70" s="55"/>
      <c r="N70" s="56"/>
      <c r="O70" s="57"/>
      <c r="P70" s="57"/>
      <c r="Q70" s="57"/>
    </row>
    <row r="71" spans="2:17" s="58" customFormat="1">
      <c r="B71" s="49"/>
      <c r="C71" s="50"/>
      <c r="D71" s="51"/>
      <c r="E71" s="53"/>
      <c r="F71" s="49"/>
      <c r="G71" s="52" t="e">
        <f>(VLOOKUP(F71,暑期營隊收費標準!$A$1:$D$87,4,FALSE))</f>
        <v>#N/A</v>
      </c>
      <c r="H71" s="52" t="e">
        <f t="shared" si="30"/>
        <v>#VALUE!</v>
      </c>
      <c r="I71" s="52" t="e">
        <f t="shared" si="33"/>
        <v>#N/A</v>
      </c>
      <c r="J71" s="54"/>
      <c r="K71" s="49" t="e">
        <f t="shared" si="31"/>
        <v>#VALUE!</v>
      </c>
      <c r="L71" s="49" t="e">
        <f t="shared" si="32"/>
        <v>#VALUE!</v>
      </c>
      <c r="M71" s="55"/>
      <c r="N71" s="56"/>
      <c r="O71" s="57"/>
      <c r="P71" s="57"/>
      <c r="Q71" s="57"/>
    </row>
    <row r="72" spans="2:17" s="58" customFormat="1">
      <c r="B72" s="49"/>
      <c r="C72" s="50"/>
      <c r="D72" s="51"/>
      <c r="E72" s="53"/>
      <c r="F72" s="49"/>
      <c r="G72" s="52" t="e">
        <f>(VLOOKUP(F72,暑期營隊收費標準!$A$1:$D$87,4,FALSE))</f>
        <v>#N/A</v>
      </c>
      <c r="H72" s="52" t="e">
        <f t="shared" si="30"/>
        <v>#VALUE!</v>
      </c>
      <c r="I72" s="52" t="e">
        <f t="shared" si="33"/>
        <v>#N/A</v>
      </c>
      <c r="J72" s="54"/>
      <c r="K72" s="49" t="e">
        <f t="shared" si="31"/>
        <v>#VALUE!</v>
      </c>
      <c r="L72" s="49" t="e">
        <f t="shared" si="32"/>
        <v>#VALUE!</v>
      </c>
      <c r="M72" s="55"/>
      <c r="N72" s="56"/>
      <c r="O72" s="57"/>
      <c r="P72" s="57"/>
      <c r="Q72" s="57"/>
    </row>
    <row r="73" spans="2:17" s="58" customFormat="1">
      <c r="B73" s="49"/>
      <c r="C73" s="50"/>
      <c r="D73" s="51"/>
      <c r="E73" s="53"/>
      <c r="F73" s="49"/>
      <c r="G73" s="52" t="e">
        <f>(VLOOKUP(F73,暑期營隊收費標準!$A$1:$D$87,4,FALSE))</f>
        <v>#N/A</v>
      </c>
      <c r="H73" s="52" t="e">
        <f t="shared" si="30"/>
        <v>#VALUE!</v>
      </c>
      <c r="I73" s="52" t="e">
        <f t="shared" si="33"/>
        <v>#N/A</v>
      </c>
      <c r="J73" s="54"/>
      <c r="K73" s="49" t="e">
        <f t="shared" si="31"/>
        <v>#VALUE!</v>
      </c>
      <c r="L73" s="49" t="e">
        <f t="shared" si="32"/>
        <v>#VALUE!</v>
      </c>
      <c r="M73" s="55"/>
      <c r="N73" s="56"/>
      <c r="O73" s="57"/>
      <c r="P73" s="57"/>
      <c r="Q73" s="57"/>
    </row>
    <row r="74" spans="2:17" s="58" customFormat="1">
      <c r="B74" s="49"/>
      <c r="C74" s="50"/>
      <c r="D74" s="51"/>
      <c r="E74" s="53"/>
      <c r="F74" s="49"/>
      <c r="G74" s="52" t="e">
        <f>(VLOOKUP(F74,暑期營隊收費標準!$A$1:$D$87,4,FALSE))</f>
        <v>#N/A</v>
      </c>
      <c r="H74" s="52" t="e">
        <f t="shared" si="30"/>
        <v>#VALUE!</v>
      </c>
      <c r="I74" s="52" t="e">
        <f t="shared" si="33"/>
        <v>#N/A</v>
      </c>
      <c r="J74" s="54"/>
      <c r="K74" s="49" t="e">
        <f t="shared" si="31"/>
        <v>#VALUE!</v>
      </c>
      <c r="L74" s="49" t="e">
        <f t="shared" si="32"/>
        <v>#VALUE!</v>
      </c>
      <c r="M74" s="55"/>
      <c r="N74" s="56"/>
      <c r="O74" s="57"/>
      <c r="P74" s="57"/>
      <c r="Q74" s="57"/>
    </row>
    <row r="75" spans="2:17" s="58" customFormat="1">
      <c r="B75" s="49"/>
      <c r="C75" s="50"/>
      <c r="D75" s="51"/>
      <c r="E75" s="53"/>
      <c r="F75" s="49"/>
      <c r="G75" s="52" t="e">
        <f>(VLOOKUP(F75,暑期營隊收費標準!$A$1:$D$87,4,FALSE))</f>
        <v>#N/A</v>
      </c>
      <c r="H75" s="52" t="e">
        <f t="shared" ref="H75" si="37">IF(ROUNDUP(IF(E75="整天",6,IF(((L75-K75)/(100*2))&gt;6,6,((L75-K75)/(100*2)))),0)=-1,0,ROUNDUP(IF(E75="整天",6,IF(((L75-K75)/(100*2))&gt;6,6,((L75-K75)/(100*2)))),0))</f>
        <v>#VALUE!</v>
      </c>
      <c r="I75" s="52" t="e">
        <f t="shared" si="33"/>
        <v>#N/A</v>
      </c>
      <c r="J75" s="54"/>
      <c r="K75" s="49" t="e">
        <f t="shared" ref="K75" si="38">IF(E75="整天",800,IF(VALUE(LEFT(E75,4))&lt;800,800,VALUE(LEFT(E75,4))))</f>
        <v>#VALUE!</v>
      </c>
      <c r="L75" s="49" t="e">
        <f t="shared" ref="L75" si="39">IF(E75="整天",2200,IF(VALUE(RIGHT(E75,4))&gt;2200,2200,VALUE(RIGHT(E75,4))))</f>
        <v>#VALUE!</v>
      </c>
      <c r="M75" s="55"/>
      <c r="N75" s="56"/>
      <c r="O75" s="57"/>
      <c r="P75" s="57"/>
      <c r="Q75" s="57"/>
    </row>
    <row r="76" spans="2:17" s="58" customFormat="1">
      <c r="B76" s="49"/>
      <c r="C76" s="50"/>
      <c r="D76" s="51"/>
      <c r="E76" s="53"/>
      <c r="F76" s="49"/>
      <c r="G76" s="52" t="e">
        <f>(VLOOKUP(F76,暑期營隊收費標準!$A$1:$D$87,4,FALSE))</f>
        <v>#N/A</v>
      </c>
      <c r="H76" s="52" t="e">
        <f t="shared" si="30"/>
        <v>#VALUE!</v>
      </c>
      <c r="I76" s="52" t="e">
        <f t="shared" si="33"/>
        <v>#N/A</v>
      </c>
      <c r="J76" s="54"/>
      <c r="K76" s="49" t="e">
        <f t="shared" si="31"/>
        <v>#VALUE!</v>
      </c>
      <c r="L76" s="49" t="e">
        <f t="shared" si="32"/>
        <v>#VALUE!</v>
      </c>
      <c r="M76" s="55"/>
      <c r="N76" s="56"/>
      <c r="O76" s="57"/>
      <c r="P76" s="57"/>
      <c r="Q76" s="57"/>
    </row>
    <row r="77" spans="2:17" s="58" customFormat="1">
      <c r="B77" s="49"/>
      <c r="C77" s="50"/>
      <c r="D77" s="51"/>
      <c r="E77" s="53"/>
      <c r="F77" s="49"/>
      <c r="G77" s="52" t="e">
        <f>(VLOOKUP(F77,暑期營隊收費標準!$A$1:$D$87,4,FALSE))</f>
        <v>#N/A</v>
      </c>
      <c r="H77" s="52" t="e">
        <f t="shared" si="30"/>
        <v>#VALUE!</v>
      </c>
      <c r="I77" s="52" t="e">
        <f t="shared" si="33"/>
        <v>#N/A</v>
      </c>
      <c r="J77" s="54"/>
      <c r="K77" s="49" t="e">
        <f t="shared" si="31"/>
        <v>#VALUE!</v>
      </c>
      <c r="L77" s="49" t="e">
        <f t="shared" si="32"/>
        <v>#VALUE!</v>
      </c>
      <c r="M77" s="55"/>
      <c r="N77" s="56"/>
      <c r="O77" s="57"/>
      <c r="P77" s="57"/>
      <c r="Q77" s="57"/>
    </row>
    <row r="78" spans="2:17" s="58" customFormat="1">
      <c r="B78" s="49"/>
      <c r="C78" s="50"/>
      <c r="D78" s="51"/>
      <c r="E78" s="53"/>
      <c r="F78" s="49"/>
      <c r="G78" s="52" t="e">
        <f>(VLOOKUP(F78,暑期營隊收費標準!$A$1:$D$87,4,FALSE))</f>
        <v>#N/A</v>
      </c>
      <c r="H78" s="52" t="e">
        <f t="shared" si="30"/>
        <v>#VALUE!</v>
      </c>
      <c r="I78" s="52" t="e">
        <f t="shared" si="33"/>
        <v>#N/A</v>
      </c>
      <c r="J78" s="54"/>
      <c r="K78" s="49" t="e">
        <f t="shared" si="31"/>
        <v>#VALUE!</v>
      </c>
      <c r="L78" s="49" t="e">
        <f t="shared" si="32"/>
        <v>#VALUE!</v>
      </c>
      <c r="M78" s="55"/>
      <c r="N78" s="56"/>
      <c r="O78" s="57"/>
      <c r="P78" s="57"/>
      <c r="Q78" s="57"/>
    </row>
    <row r="79" spans="2:17" s="58" customFormat="1">
      <c r="B79" s="49"/>
      <c r="C79" s="50"/>
      <c r="D79" s="51"/>
      <c r="E79" s="53"/>
      <c r="F79" s="49"/>
      <c r="G79" s="52" t="e">
        <f>(VLOOKUP(F79,暑期營隊收費標準!$A$1:$D$87,4,FALSE))</f>
        <v>#N/A</v>
      </c>
      <c r="H79" s="52" t="e">
        <f t="shared" si="30"/>
        <v>#VALUE!</v>
      </c>
      <c r="I79" s="52" t="e">
        <f t="shared" si="33"/>
        <v>#N/A</v>
      </c>
      <c r="J79" s="54"/>
      <c r="K79" s="49" t="e">
        <f t="shared" si="31"/>
        <v>#VALUE!</v>
      </c>
      <c r="L79" s="49" t="e">
        <f t="shared" si="32"/>
        <v>#VALUE!</v>
      </c>
      <c r="M79" s="55"/>
      <c r="N79" s="56"/>
      <c r="O79" s="57"/>
      <c r="P79" s="57"/>
      <c r="Q79" s="57"/>
    </row>
    <row r="80" spans="2:17" s="58" customFormat="1">
      <c r="B80" s="49"/>
      <c r="C80" s="50"/>
      <c r="D80" s="51"/>
      <c r="E80" s="53"/>
      <c r="F80" s="49"/>
      <c r="G80" s="52" t="e">
        <f>(VLOOKUP(F80,暑期營隊收費標準!$A$1:$D$87,4,FALSE))</f>
        <v>#N/A</v>
      </c>
      <c r="H80" s="52" t="e">
        <f>IF(ROUNDUP(IF(E80="整天",6,IF(((L80-K80)/(100*2))&gt;6,6,((L80-K80)/(100*2)))),0)=-1,0,ROUNDUP(IF(E80="整天",6,IF(((L80-K80)/(100*2))&gt;6,6,((L80-K80)/(100*2)))),0))</f>
        <v>#VALUE!</v>
      </c>
      <c r="I80" s="52" t="e">
        <f t="shared" si="33"/>
        <v>#N/A</v>
      </c>
      <c r="J80" s="54"/>
      <c r="K80" s="49" t="e">
        <f>IF(E80="整天",800,IF(VALUE(LEFT(E80,4))&lt;800,800,VALUE(LEFT(E80,4))))</f>
        <v>#VALUE!</v>
      </c>
      <c r="L80" s="49" t="e">
        <f>IF(E80="整天",2200,IF(VALUE(RIGHT(E80,4))&gt;2200,2200,VALUE(RIGHT(E80,4))))</f>
        <v>#VALUE!</v>
      </c>
      <c r="M80" s="55"/>
      <c r="N80" s="56"/>
      <c r="O80" s="57"/>
      <c r="P80" s="57"/>
      <c r="Q80" s="57"/>
    </row>
    <row r="81" spans="2:17" s="58" customFormat="1">
      <c r="B81" s="49"/>
      <c r="C81" s="50"/>
      <c r="D81" s="51"/>
      <c r="E81" s="53"/>
      <c r="F81" s="49"/>
      <c r="G81" s="52" t="e">
        <f>(VLOOKUP(F81,暑期營隊收費標準!$A$1:$D$87,4,FALSE))</f>
        <v>#N/A</v>
      </c>
      <c r="H81" s="52" t="e">
        <f>IF(ROUNDUP(IF(E81="整天",6,IF(((L81-K81)/(100*2))&gt;6,6,((L81-K81)/(100*2)))),0)=-1,0,ROUNDUP(IF(E81="整天",6,IF(((L81-K81)/(100*2))&gt;6,6,((L81-K81)/(100*2)))),0))</f>
        <v>#VALUE!</v>
      </c>
      <c r="I81" s="52" t="e">
        <f t="shared" si="33"/>
        <v>#N/A</v>
      </c>
      <c r="J81" s="54"/>
      <c r="K81" s="49" t="e">
        <f>IF(E81="整天",800,IF(VALUE(LEFT(E81,4))&lt;800,800,VALUE(LEFT(E81,4))))</f>
        <v>#VALUE!</v>
      </c>
      <c r="L81" s="49" t="e">
        <f>IF(E81="整天",2200,IF(VALUE(RIGHT(E81,4))&gt;2200,2200,VALUE(RIGHT(E81,4))))</f>
        <v>#VALUE!</v>
      </c>
      <c r="M81" s="55"/>
      <c r="N81" s="56"/>
      <c r="O81" s="57"/>
      <c r="P81" s="57"/>
      <c r="Q81" s="57"/>
    </row>
    <row r="82" spans="2:17" s="58" customFormat="1">
      <c r="B82" s="49"/>
      <c r="C82" s="50"/>
      <c r="D82" s="51"/>
      <c r="E82" s="53"/>
      <c r="F82" s="49"/>
      <c r="G82" s="52" t="e">
        <f>(VLOOKUP(F82,暑期營隊收費標準!$A$1:$D$87,4,FALSE))</f>
        <v>#N/A</v>
      </c>
      <c r="H82" s="52" t="e">
        <f t="shared" si="30"/>
        <v>#VALUE!</v>
      </c>
      <c r="I82" s="52" t="e">
        <f t="shared" si="33"/>
        <v>#N/A</v>
      </c>
      <c r="J82" s="54"/>
      <c r="K82" s="49" t="e">
        <f t="shared" si="31"/>
        <v>#VALUE!</v>
      </c>
      <c r="L82" s="49" t="e">
        <f t="shared" si="32"/>
        <v>#VALUE!</v>
      </c>
      <c r="M82" s="55"/>
      <c r="N82" s="56"/>
      <c r="O82" s="57"/>
      <c r="P82" s="57"/>
      <c r="Q82" s="57"/>
    </row>
    <row r="83" spans="2:17" s="58" customFormat="1">
      <c r="B83" s="49"/>
      <c r="C83" s="50"/>
      <c r="D83" s="51"/>
      <c r="E83" s="53"/>
      <c r="F83" s="49"/>
      <c r="G83" s="52" t="e">
        <f>(VLOOKUP(F83,暑期營隊收費標準!$A$1:$D$87,4,FALSE))</f>
        <v>#N/A</v>
      </c>
      <c r="H83" s="52" t="e">
        <f>IF(ROUNDUP(IF(E83="整天",6,IF(((L83-K83)/(100*2))&gt;6,6,((L83-K83)/(100*2)))),0)=-1,0,ROUNDUP(IF(E83="整天",6,IF(((L83-K83)/(100*2))&gt;6,6,((L83-K83)/(100*2)))),0))</f>
        <v>#VALUE!</v>
      </c>
      <c r="I83" s="52" t="e">
        <f t="shared" si="33"/>
        <v>#N/A</v>
      </c>
      <c r="J83" s="54"/>
      <c r="K83" s="49" t="e">
        <f>IF(E83="整天",800,IF(VALUE(LEFT(E83,4))&lt;800,800,VALUE(LEFT(E83,4))))</f>
        <v>#VALUE!</v>
      </c>
      <c r="L83" s="49" t="e">
        <f>IF(E83="整天",2200,IF(VALUE(RIGHT(E83,4))&gt;2200,2200,VALUE(RIGHT(E83,4))))</f>
        <v>#VALUE!</v>
      </c>
      <c r="M83" s="55"/>
      <c r="N83" s="56"/>
      <c r="O83" s="57"/>
      <c r="P83" s="57"/>
      <c r="Q83" s="57"/>
    </row>
    <row r="84" spans="2:17" s="58" customFormat="1">
      <c r="B84" s="49"/>
      <c r="C84" s="50"/>
      <c r="D84" s="51"/>
      <c r="E84" s="53"/>
      <c r="F84" s="49"/>
      <c r="G84" s="52" t="e">
        <f>(VLOOKUP(F84,暑期營隊收費標準!$A$1:$D$87,4,FALSE))</f>
        <v>#N/A</v>
      </c>
      <c r="H84" s="52" t="e">
        <f>IF(ROUNDUP(IF(E84="整天",6,IF(((L84-K84)/(100*2))&gt;6,6,((L84-K84)/(100*2)))),0)=-1,0,ROUNDUP(IF(E84="整天",6,IF(((L84-K84)/(100*2))&gt;6,6,((L84-K84)/(100*2)))),0))</f>
        <v>#VALUE!</v>
      </c>
      <c r="I84" s="52" t="e">
        <f t="shared" si="33"/>
        <v>#N/A</v>
      </c>
      <c r="J84" s="54"/>
      <c r="K84" s="49" t="e">
        <f>IF(E84="整天",800,IF(VALUE(LEFT(E84,4))&lt;800,800,VALUE(LEFT(E84,4))))</f>
        <v>#VALUE!</v>
      </c>
      <c r="L84" s="49" t="e">
        <f>IF(E84="整天",2200,IF(VALUE(RIGHT(E84,4))&gt;2200,2200,VALUE(RIGHT(E84,4))))</f>
        <v>#VALUE!</v>
      </c>
      <c r="M84" s="55"/>
      <c r="N84" s="56"/>
      <c r="O84" s="57"/>
      <c r="P84" s="57"/>
      <c r="Q84" s="57"/>
    </row>
    <row r="85" spans="2:17" s="58" customFormat="1">
      <c r="B85" s="49"/>
      <c r="C85" s="50"/>
      <c r="D85" s="51"/>
      <c r="E85" s="53"/>
      <c r="F85" s="49"/>
      <c r="G85" s="52" t="e">
        <f>(VLOOKUP(F85,暑期營隊收費標準!$A$1:$D$87,4,FALSE))</f>
        <v>#N/A</v>
      </c>
      <c r="H85" s="52" t="e">
        <f t="shared" si="30"/>
        <v>#VALUE!</v>
      </c>
      <c r="I85" s="52" t="e">
        <f t="shared" si="33"/>
        <v>#N/A</v>
      </c>
      <c r="J85" s="54"/>
      <c r="K85" s="49" t="e">
        <f t="shared" si="31"/>
        <v>#VALUE!</v>
      </c>
      <c r="L85" s="49" t="e">
        <f t="shared" si="32"/>
        <v>#VALUE!</v>
      </c>
      <c r="M85" s="55"/>
      <c r="N85" s="56"/>
      <c r="O85" s="57"/>
      <c r="P85" s="57"/>
      <c r="Q85" s="57"/>
    </row>
    <row r="86" spans="2:17" s="58" customFormat="1">
      <c r="B86" s="49"/>
      <c r="C86" s="50"/>
      <c r="D86" s="51"/>
      <c r="E86" s="53"/>
      <c r="F86" s="49"/>
      <c r="G86" s="52" t="e">
        <f>(VLOOKUP(F86,暑期營隊收費標準!$A$1:$D$87,4,FALSE))</f>
        <v>#N/A</v>
      </c>
      <c r="H86" s="52" t="e">
        <f t="shared" si="30"/>
        <v>#VALUE!</v>
      </c>
      <c r="I86" s="52" t="e">
        <f t="shared" si="33"/>
        <v>#N/A</v>
      </c>
      <c r="J86" s="54"/>
      <c r="K86" s="49" t="e">
        <f t="shared" si="31"/>
        <v>#VALUE!</v>
      </c>
      <c r="L86" s="49" t="e">
        <f t="shared" si="32"/>
        <v>#VALUE!</v>
      </c>
      <c r="M86" s="55"/>
      <c r="N86" s="56"/>
      <c r="O86" s="57"/>
      <c r="P86" s="57"/>
      <c r="Q86" s="57"/>
    </row>
    <row r="87" spans="2:17" s="58" customFormat="1">
      <c r="B87" s="49"/>
      <c r="C87" s="50"/>
      <c r="D87" s="51"/>
      <c r="E87" s="53"/>
      <c r="F87" s="49"/>
      <c r="G87" s="52" t="e">
        <f>(VLOOKUP(F87,暑期營隊收費標準!$A$1:$D$87,4,FALSE))</f>
        <v>#N/A</v>
      </c>
      <c r="H87" s="52" t="e">
        <f t="shared" si="30"/>
        <v>#VALUE!</v>
      </c>
      <c r="I87" s="52" t="e">
        <f t="shared" si="33"/>
        <v>#N/A</v>
      </c>
      <c r="J87" s="54"/>
      <c r="K87" s="49" t="e">
        <f t="shared" si="31"/>
        <v>#VALUE!</v>
      </c>
      <c r="L87" s="49" t="e">
        <f t="shared" si="32"/>
        <v>#VALUE!</v>
      </c>
      <c r="M87" s="55"/>
      <c r="N87" s="56"/>
      <c r="O87" s="57"/>
      <c r="P87" s="57"/>
      <c r="Q87" s="57"/>
    </row>
    <row r="88" spans="2:17" s="58" customFormat="1">
      <c r="B88" s="49"/>
      <c r="C88" s="50"/>
      <c r="D88" s="51"/>
      <c r="E88" s="53"/>
      <c r="F88" s="49"/>
      <c r="G88" s="52" t="e">
        <f>(VLOOKUP(F88,暑期營隊收費標準!$A$1:$D$87,4,FALSE))</f>
        <v>#N/A</v>
      </c>
      <c r="H88" s="52" t="e">
        <f t="shared" si="30"/>
        <v>#VALUE!</v>
      </c>
      <c r="I88" s="52" t="e">
        <f t="shared" si="33"/>
        <v>#N/A</v>
      </c>
      <c r="J88" s="54"/>
      <c r="K88" s="49" t="e">
        <f t="shared" si="31"/>
        <v>#VALUE!</v>
      </c>
      <c r="L88" s="49" t="e">
        <f t="shared" si="32"/>
        <v>#VALUE!</v>
      </c>
      <c r="M88" s="55"/>
      <c r="N88" s="56"/>
      <c r="O88" s="57"/>
      <c r="P88" s="57"/>
      <c r="Q88" s="57"/>
    </row>
    <row r="89" spans="2:17" s="58" customFormat="1">
      <c r="B89" s="49"/>
      <c r="C89" s="50"/>
      <c r="D89" s="51"/>
      <c r="E89" s="59"/>
      <c r="G89" s="52" t="e">
        <f>(VLOOKUP(F89,暑期營隊收費標準!$A$1:$D$87,4,FALSE))</f>
        <v>#N/A</v>
      </c>
      <c r="H89" s="52" t="e">
        <f t="shared" ref="H89" si="40">IF(ROUNDUP(IF(E89="整天",6,IF(((L89-K89)/(100*2))&gt;6,6,((L89-K89)/(100*2)))),0)=-1,0,ROUNDUP(IF(E89="整天",6,IF(((L89-K89)/(100*2))&gt;6,6,((L89-K89)/(100*2)))),0))</f>
        <v>#VALUE!</v>
      </c>
      <c r="I89" s="52" t="e">
        <f t="shared" si="33"/>
        <v>#N/A</v>
      </c>
      <c r="J89" s="54"/>
      <c r="K89" s="49" t="e">
        <f t="shared" ref="K89" si="41">IF(E89="整天",800,IF(VALUE(LEFT(E89,4))&lt;800,800,VALUE(LEFT(E89,4))))</f>
        <v>#VALUE!</v>
      </c>
      <c r="L89" s="49" t="e">
        <f t="shared" ref="L89" si="42">IF(E89="整天",2200,IF(VALUE(RIGHT(E89,4))&gt;2200,2200,VALUE(RIGHT(E89,4))))</f>
        <v>#VALUE!</v>
      </c>
      <c r="M89" s="55"/>
      <c r="N89" s="56"/>
      <c r="O89" s="57"/>
      <c r="P89" s="57"/>
      <c r="Q89" s="57"/>
    </row>
    <row r="90" spans="2:17" s="58" customFormat="1">
      <c r="B90" s="49"/>
      <c r="C90" s="50"/>
      <c r="D90" s="51"/>
      <c r="E90" s="59"/>
      <c r="G90" s="52" t="e">
        <f>(VLOOKUP(F90,暑期營隊收費標準!$A$1:$D$87,4,FALSE))</f>
        <v>#N/A</v>
      </c>
      <c r="H90" s="52" t="e">
        <f t="shared" si="30"/>
        <v>#VALUE!</v>
      </c>
      <c r="I90" s="52" t="e">
        <f t="shared" si="33"/>
        <v>#N/A</v>
      </c>
      <c r="J90" s="54"/>
      <c r="K90" s="49" t="e">
        <f t="shared" si="31"/>
        <v>#VALUE!</v>
      </c>
      <c r="L90" s="49" t="e">
        <f t="shared" si="32"/>
        <v>#VALUE!</v>
      </c>
      <c r="M90" s="55"/>
      <c r="N90" s="56"/>
      <c r="O90" s="57"/>
      <c r="P90" s="57"/>
      <c r="Q90" s="57"/>
    </row>
    <row r="91" spans="2:17" s="58" customFormat="1">
      <c r="B91" s="49"/>
      <c r="C91" s="60"/>
      <c r="D91" s="51"/>
      <c r="E91" s="59"/>
      <c r="G91" s="52" t="e">
        <f>(VLOOKUP(F91,暑期營隊收費標準!$A$1:$D$87,4,FALSE))</f>
        <v>#N/A</v>
      </c>
      <c r="H91" s="52" t="e">
        <f t="shared" si="30"/>
        <v>#VALUE!</v>
      </c>
      <c r="I91" s="52" t="e">
        <f t="shared" si="33"/>
        <v>#N/A</v>
      </c>
      <c r="J91" s="54"/>
      <c r="K91" s="49" t="e">
        <f t="shared" si="31"/>
        <v>#VALUE!</v>
      </c>
      <c r="L91" s="49" t="e">
        <f t="shared" si="32"/>
        <v>#VALUE!</v>
      </c>
      <c r="M91" s="55"/>
      <c r="N91" s="56"/>
      <c r="O91" s="57"/>
      <c r="P91" s="57"/>
      <c r="Q91" s="57"/>
    </row>
    <row r="92" spans="2:17" s="58" customFormat="1">
      <c r="B92" s="49"/>
      <c r="C92" s="60"/>
      <c r="D92" s="51"/>
      <c r="E92" s="59"/>
      <c r="G92" s="52" t="e">
        <f>(VLOOKUP(F92,暑期營隊收費標準!$A$1:$D$87,4,FALSE))</f>
        <v>#N/A</v>
      </c>
      <c r="H92" s="52" t="e">
        <f t="shared" si="30"/>
        <v>#VALUE!</v>
      </c>
      <c r="I92" s="52" t="e">
        <f t="shared" si="33"/>
        <v>#N/A</v>
      </c>
      <c r="J92" s="54"/>
      <c r="K92" s="49" t="e">
        <f t="shared" si="31"/>
        <v>#VALUE!</v>
      </c>
      <c r="L92" s="49" t="e">
        <f t="shared" si="32"/>
        <v>#VALUE!</v>
      </c>
      <c r="M92" s="55"/>
      <c r="N92" s="56"/>
      <c r="O92" s="57"/>
      <c r="P92" s="57"/>
      <c r="Q92" s="57"/>
    </row>
    <row r="93" spans="2:17" s="58" customFormat="1">
      <c r="B93" s="49"/>
      <c r="C93" s="60"/>
      <c r="D93" s="51"/>
      <c r="E93" s="53"/>
      <c r="F93" s="49"/>
      <c r="G93" s="52" t="e">
        <f>(VLOOKUP(F93,暑期營隊收費標準!$A$1:$D$87,4,FALSE))</f>
        <v>#N/A</v>
      </c>
      <c r="H93" s="52" t="e">
        <f t="shared" si="30"/>
        <v>#VALUE!</v>
      </c>
      <c r="I93" s="52" t="e">
        <f t="shared" si="33"/>
        <v>#N/A</v>
      </c>
      <c r="J93" s="54"/>
      <c r="K93" s="49" t="e">
        <f t="shared" si="31"/>
        <v>#VALUE!</v>
      </c>
      <c r="L93" s="49" t="e">
        <f t="shared" si="32"/>
        <v>#VALUE!</v>
      </c>
      <c r="M93" s="55"/>
      <c r="N93" s="56"/>
      <c r="O93" s="57"/>
      <c r="P93" s="57"/>
      <c r="Q93" s="57"/>
    </row>
    <row r="94" spans="2:17" s="58" customFormat="1">
      <c r="B94" s="49"/>
      <c r="C94" s="60"/>
      <c r="D94" s="51"/>
      <c r="E94" s="53"/>
      <c r="F94" s="49"/>
      <c r="G94" s="52" t="e">
        <f>(VLOOKUP(F94,暑期營隊收費標準!$A$1:$D$87,4,FALSE))</f>
        <v>#N/A</v>
      </c>
      <c r="H94" s="52" t="e">
        <f t="shared" ref="H94" si="43">IF(ROUNDUP(IF(E94="整天",6,IF(((L94-K94)/(100*2))&gt;6,6,((L94-K94)/(100*2)))),0)=-1,0,ROUNDUP(IF(E94="整天",6,IF(((L94-K94)/(100*2))&gt;6,6,((L94-K94)/(100*2)))),0))</f>
        <v>#VALUE!</v>
      </c>
      <c r="I94" s="52" t="e">
        <f t="shared" si="33"/>
        <v>#N/A</v>
      </c>
      <c r="J94" s="54"/>
      <c r="K94" s="49" t="e">
        <f t="shared" ref="K94" si="44">IF(E94="整天",800,IF(VALUE(LEFT(E94,4))&lt;800,800,VALUE(LEFT(E94,4))))</f>
        <v>#VALUE!</v>
      </c>
      <c r="L94" s="49" t="e">
        <f t="shared" ref="L94" si="45">IF(E94="整天",2200,IF(VALUE(RIGHT(E94,4))&gt;2200,2200,VALUE(RIGHT(E94,4))))</f>
        <v>#VALUE!</v>
      </c>
      <c r="M94" s="55"/>
      <c r="N94" s="56"/>
      <c r="O94" s="57"/>
      <c r="P94" s="57"/>
      <c r="Q94" s="57"/>
    </row>
    <row r="95" spans="2:17" s="58" customFormat="1">
      <c r="B95" s="49"/>
      <c r="C95" s="50"/>
      <c r="D95" s="51"/>
      <c r="E95" s="53"/>
      <c r="F95" s="49"/>
      <c r="G95" s="52" t="e">
        <f>(VLOOKUP(F95,暑期營隊收費標準!$A$1:$D$87,4,FALSE))</f>
        <v>#N/A</v>
      </c>
      <c r="H95" s="52" t="e">
        <f t="shared" si="30"/>
        <v>#VALUE!</v>
      </c>
      <c r="I95" s="52" t="e">
        <f t="shared" si="33"/>
        <v>#N/A</v>
      </c>
      <c r="J95" s="54"/>
      <c r="K95" s="49" t="e">
        <f t="shared" si="31"/>
        <v>#VALUE!</v>
      </c>
      <c r="L95" s="49" t="e">
        <f t="shared" si="32"/>
        <v>#VALUE!</v>
      </c>
      <c r="M95" s="55"/>
      <c r="N95" s="56"/>
      <c r="O95" s="57"/>
      <c r="P95" s="57"/>
      <c r="Q95" s="57"/>
    </row>
    <row r="96" spans="2:17" s="58" customFormat="1">
      <c r="B96" s="49"/>
      <c r="C96" s="50"/>
      <c r="D96" s="51"/>
      <c r="E96" s="53"/>
      <c r="F96" s="49"/>
      <c r="G96" s="52" t="e">
        <f>(VLOOKUP(F96,暑期營隊收費標準!$A$1:$D$87,4,FALSE))</f>
        <v>#N/A</v>
      </c>
      <c r="H96" s="52" t="e">
        <f>IF(ROUNDUP(IF(E96="整天",6,IF(((L96-K96)/(100*2))&gt;6,6,((L96-K96)/(100*2)))),0)=-1,0,ROUNDUP(IF(E96="整天",6,IF(((L96-K96)/(100*2))&gt;6,6,((L96-K96)/(100*2)))),0))</f>
        <v>#VALUE!</v>
      </c>
      <c r="I96" s="52" t="e">
        <f t="shared" si="33"/>
        <v>#N/A</v>
      </c>
      <c r="J96" s="54"/>
      <c r="K96" s="49" t="e">
        <f>IF(E96="整天",800,IF(VALUE(LEFT(E96,4))&lt;800,800,VALUE(LEFT(E96,4))))</f>
        <v>#VALUE!</v>
      </c>
      <c r="L96" s="49" t="e">
        <f>IF(E96="整天",2200,IF(VALUE(RIGHT(E96,4))&gt;2200,2200,VALUE(RIGHT(E96,4))))</f>
        <v>#VALUE!</v>
      </c>
      <c r="M96" s="55"/>
      <c r="N96" s="56"/>
      <c r="O96" s="57"/>
      <c r="P96" s="57"/>
      <c r="Q96" s="57"/>
    </row>
    <row r="97" spans="2:17" s="58" customFormat="1">
      <c r="B97" s="49"/>
      <c r="C97" s="50"/>
      <c r="D97" s="51"/>
      <c r="E97" s="53"/>
      <c r="F97" s="49"/>
      <c r="G97" s="52" t="e">
        <f>(VLOOKUP(F97,暑期營隊收費標準!$A$1:$D$87,4,FALSE))</f>
        <v>#N/A</v>
      </c>
      <c r="H97" s="52" t="e">
        <f t="shared" ref="H97:H99" si="46">IF(ROUNDUP(IF(E97="整天",6,IF(((L97-K97)/(100*2))&gt;6,6,((L97-K97)/(100*2)))),0)=-1,0,ROUNDUP(IF(E97="整天",6,IF(((L97-K97)/(100*2))&gt;6,6,((L97-K97)/(100*2)))),0))</f>
        <v>#VALUE!</v>
      </c>
      <c r="I97" s="52" t="e">
        <f t="shared" si="33"/>
        <v>#N/A</v>
      </c>
      <c r="J97" s="54"/>
      <c r="K97" s="49" t="e">
        <f t="shared" ref="K97:K99" si="47">IF(E97="整天",800,IF(VALUE(LEFT(E97,4))&lt;800,800,VALUE(LEFT(E97,4))))</f>
        <v>#VALUE!</v>
      </c>
      <c r="L97" s="49" t="e">
        <f t="shared" ref="L97:L99" si="48">IF(E97="整天",2200,IF(VALUE(RIGHT(E97,4))&gt;2200,2200,VALUE(RIGHT(E97,4))))</f>
        <v>#VALUE!</v>
      </c>
      <c r="M97" s="55"/>
      <c r="N97" s="56"/>
      <c r="O97" s="57"/>
      <c r="P97" s="57"/>
      <c r="Q97" s="57"/>
    </row>
    <row r="98" spans="2:17" s="58" customFormat="1">
      <c r="B98" s="49"/>
      <c r="C98" s="50"/>
      <c r="D98" s="51"/>
      <c r="E98" s="53"/>
      <c r="F98" s="49"/>
      <c r="G98" s="52" t="e">
        <f>(VLOOKUP(F98,暑期營隊收費標準!$A$1:$D$87,4,FALSE))</f>
        <v>#N/A</v>
      </c>
      <c r="H98" s="52" t="e">
        <f t="shared" si="46"/>
        <v>#VALUE!</v>
      </c>
      <c r="I98" s="52" t="e">
        <f t="shared" si="33"/>
        <v>#N/A</v>
      </c>
      <c r="J98" s="54"/>
      <c r="K98" s="49" t="e">
        <f t="shared" si="47"/>
        <v>#VALUE!</v>
      </c>
      <c r="L98" s="49" t="e">
        <f t="shared" si="48"/>
        <v>#VALUE!</v>
      </c>
      <c r="M98" s="55"/>
      <c r="N98" s="56"/>
      <c r="O98" s="57"/>
      <c r="P98" s="57"/>
      <c r="Q98" s="57"/>
    </row>
    <row r="99" spans="2:17" s="58" customFormat="1">
      <c r="B99" s="49"/>
      <c r="C99" s="50"/>
      <c r="D99" s="51"/>
      <c r="E99" s="53"/>
      <c r="F99" s="49"/>
      <c r="G99" s="52" t="e">
        <f>(VLOOKUP(F99,暑期營隊收費標準!$A$1:$D$87,4,FALSE))</f>
        <v>#N/A</v>
      </c>
      <c r="H99" s="52" t="e">
        <f t="shared" si="46"/>
        <v>#VALUE!</v>
      </c>
      <c r="I99" s="52" t="e">
        <f t="shared" si="33"/>
        <v>#N/A</v>
      </c>
      <c r="J99" s="54"/>
      <c r="K99" s="49" t="e">
        <f t="shared" si="47"/>
        <v>#VALUE!</v>
      </c>
      <c r="L99" s="49" t="e">
        <f t="shared" si="48"/>
        <v>#VALUE!</v>
      </c>
      <c r="M99" s="55"/>
      <c r="N99" s="56"/>
      <c r="O99" s="57"/>
      <c r="P99" s="57"/>
      <c r="Q99" s="57"/>
    </row>
    <row r="100" spans="2:17" s="58" customFormat="1">
      <c r="B100" s="49"/>
      <c r="C100" s="50"/>
      <c r="D100" s="51"/>
      <c r="E100" s="53"/>
      <c r="F100" s="49"/>
      <c r="G100" s="52" t="e">
        <f>(VLOOKUP(F100,暑期營隊收費標準!$A$1:$D$87,4,FALSE))</f>
        <v>#N/A</v>
      </c>
      <c r="H100" s="52" t="e">
        <f t="shared" si="30"/>
        <v>#VALUE!</v>
      </c>
      <c r="I100" s="52" t="e">
        <f t="shared" si="33"/>
        <v>#N/A</v>
      </c>
      <c r="J100" s="54"/>
      <c r="K100" s="49" t="e">
        <f t="shared" si="31"/>
        <v>#VALUE!</v>
      </c>
      <c r="L100" s="49" t="e">
        <f t="shared" si="32"/>
        <v>#VALUE!</v>
      </c>
      <c r="M100" s="55"/>
      <c r="N100" s="56"/>
      <c r="O100" s="57"/>
      <c r="P100" s="57"/>
      <c r="Q100" s="57"/>
    </row>
    <row r="101" spans="2:17" s="58" customFormat="1">
      <c r="B101" s="49"/>
      <c r="C101" s="60"/>
      <c r="D101" s="51"/>
      <c r="E101" s="53"/>
      <c r="F101" s="49"/>
      <c r="G101" s="52" t="e">
        <f>(VLOOKUP(F101,暑期營隊收費標準!$A$1:$D$87,4,FALSE))</f>
        <v>#N/A</v>
      </c>
      <c r="H101" s="52" t="e">
        <f t="shared" si="30"/>
        <v>#VALUE!</v>
      </c>
      <c r="I101" s="52" t="e">
        <f t="shared" si="33"/>
        <v>#N/A</v>
      </c>
      <c r="J101" s="54"/>
      <c r="K101" s="49" t="e">
        <f t="shared" si="31"/>
        <v>#VALUE!</v>
      </c>
      <c r="L101" s="49" t="e">
        <f t="shared" si="32"/>
        <v>#VALUE!</v>
      </c>
      <c r="M101" s="55"/>
      <c r="N101" s="56"/>
      <c r="O101" s="57"/>
      <c r="P101" s="57"/>
      <c r="Q101" s="57"/>
    </row>
    <row r="102" spans="2:17" s="58" customFormat="1">
      <c r="B102" s="49"/>
      <c r="C102" s="60"/>
      <c r="D102" s="51"/>
      <c r="E102" s="53"/>
      <c r="F102" s="49"/>
      <c r="G102" s="52" t="e">
        <f>(VLOOKUP(F102,暑期營隊收費標準!$A$1:$D$87,4,FALSE))</f>
        <v>#N/A</v>
      </c>
      <c r="H102" s="52" t="e">
        <f t="shared" si="30"/>
        <v>#VALUE!</v>
      </c>
      <c r="I102" s="52" t="e">
        <f t="shared" si="33"/>
        <v>#N/A</v>
      </c>
      <c r="J102" s="54"/>
      <c r="K102" s="49" t="e">
        <f t="shared" si="31"/>
        <v>#VALUE!</v>
      </c>
      <c r="L102" s="49" t="e">
        <f t="shared" si="32"/>
        <v>#VALUE!</v>
      </c>
      <c r="M102" s="55"/>
      <c r="N102" s="56"/>
      <c r="O102" s="57"/>
      <c r="P102" s="57"/>
      <c r="Q102" s="57"/>
    </row>
    <row r="103" spans="2:17" s="58" customFormat="1">
      <c r="B103" s="49"/>
      <c r="C103" s="50"/>
      <c r="D103" s="51"/>
      <c r="E103" s="53"/>
      <c r="F103" s="49"/>
      <c r="G103" s="52" t="e">
        <f>(VLOOKUP(F103,暑期營隊收費標準!$A$1:$D$87,4,FALSE))</f>
        <v>#N/A</v>
      </c>
      <c r="H103" s="52" t="e">
        <f t="shared" ref="H103:H140" si="49">IF(ROUNDUP(IF(E103="整天",6,IF(((L103-K103)/(100*2))&gt;6,6,((L103-K103)/(100*2)))),0)=-1,0,ROUNDUP(IF(E103="整天",6,IF(((L103-K103)/(100*2))&gt;6,6,((L103-K103)/(100*2)))),0))</f>
        <v>#VALUE!</v>
      </c>
      <c r="I103" s="52" t="e">
        <f t="shared" si="33"/>
        <v>#N/A</v>
      </c>
      <c r="J103" s="54"/>
      <c r="K103" s="49" t="e">
        <f t="shared" ref="K103:K140" si="50">IF(E103="整天",800,IF(VALUE(LEFT(E103,4))&lt;800,800,VALUE(LEFT(E103,4))))</f>
        <v>#VALUE!</v>
      </c>
      <c r="L103" s="49" t="e">
        <f t="shared" ref="L103:L140" si="51">IF(E103="整天",2200,IF(VALUE(RIGHT(E103,4))&gt;2200,2200,VALUE(RIGHT(E103,4))))</f>
        <v>#VALUE!</v>
      </c>
      <c r="M103" s="55"/>
      <c r="N103" s="56"/>
      <c r="O103" s="57"/>
      <c r="P103" s="57"/>
      <c r="Q103" s="57"/>
    </row>
    <row r="104" spans="2:17" s="58" customFormat="1">
      <c r="B104" s="49"/>
      <c r="C104" s="50"/>
      <c r="D104" s="51"/>
      <c r="E104" s="53"/>
      <c r="F104" s="49"/>
      <c r="G104" s="52" t="e">
        <f>(VLOOKUP(F104,暑期營隊收費標準!$A$1:$D$87,4,FALSE))</f>
        <v>#N/A</v>
      </c>
      <c r="H104" s="52" t="e">
        <f t="shared" si="49"/>
        <v>#VALUE!</v>
      </c>
      <c r="I104" s="52" t="e">
        <f t="shared" si="33"/>
        <v>#N/A</v>
      </c>
      <c r="J104" s="54"/>
      <c r="K104" s="49" t="e">
        <f t="shared" si="50"/>
        <v>#VALUE!</v>
      </c>
      <c r="L104" s="49" t="e">
        <f t="shared" si="51"/>
        <v>#VALUE!</v>
      </c>
      <c r="M104" s="55"/>
      <c r="N104" s="56"/>
      <c r="O104" s="57"/>
      <c r="P104" s="57"/>
      <c r="Q104" s="57"/>
    </row>
    <row r="105" spans="2:17" s="58" customFormat="1">
      <c r="B105" s="49"/>
      <c r="C105" s="50"/>
      <c r="D105" s="51"/>
      <c r="E105" s="53"/>
      <c r="F105" s="49"/>
      <c r="G105" s="52" t="e">
        <f>(VLOOKUP(F105,暑期營隊收費標準!$A$1:$D$87,4,FALSE))</f>
        <v>#N/A</v>
      </c>
      <c r="H105" s="52" t="e">
        <f t="shared" si="49"/>
        <v>#VALUE!</v>
      </c>
      <c r="I105" s="52" t="e">
        <f t="shared" si="33"/>
        <v>#N/A</v>
      </c>
      <c r="J105" s="54"/>
      <c r="K105" s="49" t="e">
        <f t="shared" si="50"/>
        <v>#VALUE!</v>
      </c>
      <c r="L105" s="49" t="e">
        <f t="shared" si="51"/>
        <v>#VALUE!</v>
      </c>
      <c r="M105" s="55"/>
      <c r="N105" s="56"/>
      <c r="O105" s="57"/>
      <c r="P105" s="57"/>
      <c r="Q105" s="57"/>
    </row>
    <row r="106" spans="2:17" s="58" customFormat="1">
      <c r="B106" s="49"/>
      <c r="C106" s="50"/>
      <c r="D106" s="51"/>
      <c r="E106" s="59"/>
      <c r="G106" s="52" t="e">
        <f>(VLOOKUP(F106,暑期營隊收費標準!$A$1:$D$87,4,FALSE))</f>
        <v>#N/A</v>
      </c>
      <c r="H106" s="52" t="e">
        <f t="shared" si="49"/>
        <v>#VALUE!</v>
      </c>
      <c r="I106" s="52" t="e">
        <f t="shared" si="33"/>
        <v>#N/A</v>
      </c>
      <c r="J106" s="54"/>
      <c r="K106" s="49" t="e">
        <f t="shared" si="50"/>
        <v>#VALUE!</v>
      </c>
      <c r="L106" s="49" t="e">
        <f t="shared" si="51"/>
        <v>#VALUE!</v>
      </c>
      <c r="M106" s="55"/>
      <c r="N106" s="56"/>
      <c r="O106" s="57"/>
      <c r="P106" s="57"/>
      <c r="Q106" s="57"/>
    </row>
    <row r="107" spans="2:17" s="58" customFormat="1">
      <c r="B107" s="49"/>
      <c r="C107" s="50"/>
      <c r="D107" s="51"/>
      <c r="E107" s="59"/>
      <c r="G107" s="52" t="e">
        <f>(VLOOKUP(F107,暑期營隊收費標準!$A$1:$D$87,4,FALSE))</f>
        <v>#N/A</v>
      </c>
      <c r="H107" s="52" t="e">
        <f t="shared" si="49"/>
        <v>#VALUE!</v>
      </c>
      <c r="I107" s="52" t="e">
        <f t="shared" si="33"/>
        <v>#N/A</v>
      </c>
      <c r="J107" s="54"/>
      <c r="K107" s="49" t="e">
        <f t="shared" si="50"/>
        <v>#VALUE!</v>
      </c>
      <c r="L107" s="49" t="e">
        <f t="shared" si="51"/>
        <v>#VALUE!</v>
      </c>
      <c r="M107" s="55"/>
      <c r="N107" s="56"/>
      <c r="O107" s="57"/>
      <c r="P107" s="57"/>
      <c r="Q107" s="57"/>
    </row>
    <row r="108" spans="2:17" s="58" customFormat="1">
      <c r="B108" s="49"/>
      <c r="C108" s="50"/>
      <c r="D108" s="51"/>
      <c r="E108" s="59"/>
      <c r="G108" s="52" t="e">
        <f>(VLOOKUP(F108,暑期營隊收費標準!$A$1:$D$87,4,FALSE))</f>
        <v>#N/A</v>
      </c>
      <c r="H108" s="52" t="e">
        <f t="shared" si="49"/>
        <v>#VALUE!</v>
      </c>
      <c r="I108" s="52" t="e">
        <f t="shared" si="33"/>
        <v>#N/A</v>
      </c>
      <c r="J108" s="54"/>
      <c r="K108" s="49" t="e">
        <f t="shared" si="50"/>
        <v>#VALUE!</v>
      </c>
      <c r="L108" s="49" t="e">
        <f t="shared" si="51"/>
        <v>#VALUE!</v>
      </c>
      <c r="M108" s="55"/>
      <c r="N108" s="56"/>
      <c r="O108" s="57"/>
      <c r="P108" s="57"/>
      <c r="Q108" s="57"/>
    </row>
    <row r="109" spans="2:17" s="58" customFormat="1">
      <c r="B109" s="49"/>
      <c r="C109" s="50"/>
      <c r="D109" s="51"/>
      <c r="E109" s="59"/>
      <c r="G109" s="52" t="e">
        <f>(VLOOKUP(F109,暑期營隊收費標準!$A$1:$D$87,4,FALSE))</f>
        <v>#N/A</v>
      </c>
      <c r="H109" s="52" t="e">
        <f t="shared" si="49"/>
        <v>#VALUE!</v>
      </c>
      <c r="I109" s="52" t="e">
        <f t="shared" si="33"/>
        <v>#N/A</v>
      </c>
      <c r="J109" s="54"/>
      <c r="K109" s="49" t="e">
        <f t="shared" si="50"/>
        <v>#VALUE!</v>
      </c>
      <c r="L109" s="49" t="e">
        <f t="shared" si="51"/>
        <v>#VALUE!</v>
      </c>
      <c r="M109" s="55"/>
      <c r="N109" s="56"/>
      <c r="O109" s="57"/>
      <c r="P109" s="57"/>
      <c r="Q109" s="57"/>
    </row>
    <row r="110" spans="2:17" s="58" customFormat="1">
      <c r="B110" s="49"/>
      <c r="C110" s="50"/>
      <c r="D110" s="51"/>
      <c r="E110" s="59"/>
      <c r="F110" s="49"/>
      <c r="G110" s="52" t="e">
        <f>(VLOOKUP(F110,暑期營隊收費標準!$A$1:$D$87,4,FALSE))</f>
        <v>#N/A</v>
      </c>
      <c r="H110" s="52" t="e">
        <f t="shared" si="49"/>
        <v>#VALUE!</v>
      </c>
      <c r="I110" s="52" t="e">
        <f t="shared" si="33"/>
        <v>#N/A</v>
      </c>
      <c r="J110" s="54"/>
      <c r="K110" s="49" t="e">
        <f t="shared" si="50"/>
        <v>#VALUE!</v>
      </c>
      <c r="L110" s="49" t="e">
        <f t="shared" si="51"/>
        <v>#VALUE!</v>
      </c>
      <c r="M110" s="55"/>
      <c r="N110" s="56"/>
      <c r="O110" s="57"/>
      <c r="P110" s="57"/>
      <c r="Q110" s="57"/>
    </row>
    <row r="111" spans="2:17" s="58" customFormat="1">
      <c r="B111" s="49"/>
      <c r="C111" s="50"/>
      <c r="D111" s="51"/>
      <c r="E111" s="59"/>
      <c r="F111" s="49"/>
      <c r="G111" s="52" t="e">
        <f>(VLOOKUP(F111,暑期營隊收費標準!$A$1:$D$87,4,FALSE))</f>
        <v>#N/A</v>
      </c>
      <c r="H111" s="52" t="e">
        <f t="shared" ref="H111" si="52">IF(ROUNDUP(IF(E111="整天",6,IF(((L111-K111)/(100*2))&gt;6,6,((L111-K111)/(100*2)))),0)=-1,0,ROUNDUP(IF(E111="整天",6,IF(((L111-K111)/(100*2))&gt;6,6,((L111-K111)/(100*2)))),0))</f>
        <v>#VALUE!</v>
      </c>
      <c r="I111" s="52" t="e">
        <f t="shared" si="33"/>
        <v>#N/A</v>
      </c>
      <c r="J111" s="54"/>
      <c r="K111" s="49" t="e">
        <f t="shared" ref="K111" si="53">IF(E111="整天",800,IF(VALUE(LEFT(E111,4))&lt;800,800,VALUE(LEFT(E111,4))))</f>
        <v>#VALUE!</v>
      </c>
      <c r="L111" s="49" t="e">
        <f t="shared" ref="L111" si="54">IF(E111="整天",2200,IF(VALUE(RIGHT(E111,4))&gt;2200,2200,VALUE(RIGHT(E111,4))))</f>
        <v>#VALUE!</v>
      </c>
      <c r="M111" s="55"/>
      <c r="N111" s="56"/>
      <c r="O111" s="57"/>
      <c r="P111" s="57"/>
      <c r="Q111" s="57"/>
    </row>
    <row r="112" spans="2:17" s="58" customFormat="1">
      <c r="B112" s="49"/>
      <c r="C112" s="50"/>
      <c r="D112" s="51"/>
      <c r="E112" s="59"/>
      <c r="F112" s="49"/>
      <c r="G112" s="52" t="e">
        <f>(VLOOKUP(F112,暑期營隊收費標準!$A$1:$D$87,4,FALSE))</f>
        <v>#N/A</v>
      </c>
      <c r="H112" s="52" t="e">
        <f t="shared" si="49"/>
        <v>#VALUE!</v>
      </c>
      <c r="I112" s="52" t="e">
        <f t="shared" si="33"/>
        <v>#N/A</v>
      </c>
      <c r="J112" s="54"/>
      <c r="K112" s="49" t="e">
        <f t="shared" si="50"/>
        <v>#VALUE!</v>
      </c>
      <c r="L112" s="49" t="e">
        <f t="shared" si="51"/>
        <v>#VALUE!</v>
      </c>
      <c r="M112" s="55"/>
      <c r="N112" s="56"/>
      <c r="O112" s="57"/>
      <c r="P112" s="57"/>
      <c r="Q112" s="57"/>
    </row>
    <row r="113" spans="2:17" s="58" customFormat="1">
      <c r="B113" s="49"/>
      <c r="C113" s="50"/>
      <c r="D113" s="51"/>
      <c r="E113" s="59"/>
      <c r="F113" s="49"/>
      <c r="G113" s="52" t="e">
        <f>(VLOOKUP(F113,暑期營隊收費標準!$A$1:$D$87,4,FALSE))</f>
        <v>#N/A</v>
      </c>
      <c r="H113" s="52" t="e">
        <f t="shared" si="49"/>
        <v>#VALUE!</v>
      </c>
      <c r="I113" s="52" t="e">
        <f t="shared" si="33"/>
        <v>#N/A</v>
      </c>
      <c r="J113" s="54"/>
      <c r="K113" s="49" t="e">
        <f t="shared" si="50"/>
        <v>#VALUE!</v>
      </c>
      <c r="L113" s="49" t="e">
        <f t="shared" si="51"/>
        <v>#VALUE!</v>
      </c>
      <c r="M113" s="55"/>
      <c r="N113" s="56"/>
      <c r="O113" s="57"/>
      <c r="P113" s="57"/>
      <c r="Q113" s="57"/>
    </row>
    <row r="114" spans="2:17" s="58" customFormat="1">
      <c r="B114" s="49"/>
      <c r="C114" s="50"/>
      <c r="D114" s="51"/>
      <c r="E114" s="59"/>
      <c r="F114" s="49"/>
      <c r="G114" s="52" t="e">
        <f>(VLOOKUP(F114,暑期營隊收費標準!$A$1:$D$87,4,FALSE))</f>
        <v>#N/A</v>
      </c>
      <c r="H114" s="52" t="e">
        <f t="shared" si="49"/>
        <v>#VALUE!</v>
      </c>
      <c r="I114" s="52" t="e">
        <f t="shared" si="33"/>
        <v>#N/A</v>
      </c>
      <c r="J114" s="54"/>
      <c r="K114" s="49" t="e">
        <f t="shared" si="50"/>
        <v>#VALUE!</v>
      </c>
      <c r="L114" s="49" t="e">
        <f t="shared" si="51"/>
        <v>#VALUE!</v>
      </c>
      <c r="M114" s="55"/>
      <c r="N114" s="56"/>
      <c r="O114" s="57"/>
      <c r="P114" s="57"/>
      <c r="Q114" s="57"/>
    </row>
    <row r="115" spans="2:17" s="58" customFormat="1">
      <c r="B115" s="49"/>
      <c r="C115" s="50"/>
      <c r="D115" s="51"/>
      <c r="E115" s="59"/>
      <c r="F115" s="49"/>
      <c r="G115" s="52" t="e">
        <f>(VLOOKUP(F115,暑期營隊收費標準!$A$1:$D$87,4,FALSE))</f>
        <v>#N/A</v>
      </c>
      <c r="H115" s="52" t="e">
        <f t="shared" si="49"/>
        <v>#VALUE!</v>
      </c>
      <c r="I115" s="52" t="e">
        <f t="shared" si="33"/>
        <v>#N/A</v>
      </c>
      <c r="J115" s="54"/>
      <c r="K115" s="49" t="e">
        <f t="shared" si="50"/>
        <v>#VALUE!</v>
      </c>
      <c r="L115" s="49" t="e">
        <f t="shared" si="51"/>
        <v>#VALUE!</v>
      </c>
      <c r="M115" s="55"/>
      <c r="N115" s="56"/>
      <c r="O115" s="57"/>
      <c r="P115" s="57"/>
      <c r="Q115" s="57"/>
    </row>
    <row r="116" spans="2:17" s="58" customFormat="1">
      <c r="B116" s="49"/>
      <c r="C116" s="50"/>
      <c r="D116" s="51"/>
      <c r="E116" s="53"/>
      <c r="F116" s="49"/>
      <c r="G116" s="52" t="e">
        <f>(VLOOKUP(F116,暑期營隊收費標準!$A$1:$D$87,4,FALSE))</f>
        <v>#N/A</v>
      </c>
      <c r="H116" s="52" t="e">
        <f t="shared" si="49"/>
        <v>#VALUE!</v>
      </c>
      <c r="I116" s="52" t="e">
        <f t="shared" si="33"/>
        <v>#N/A</v>
      </c>
      <c r="J116" s="54"/>
      <c r="K116" s="49" t="e">
        <f t="shared" si="50"/>
        <v>#VALUE!</v>
      </c>
      <c r="L116" s="49" t="e">
        <f t="shared" si="51"/>
        <v>#VALUE!</v>
      </c>
      <c r="M116" s="55"/>
      <c r="N116" s="56"/>
      <c r="O116" s="57"/>
      <c r="P116" s="57"/>
      <c r="Q116" s="57"/>
    </row>
    <row r="117" spans="2:17" s="58" customFormat="1">
      <c r="B117" s="49"/>
      <c r="C117" s="50"/>
      <c r="D117" s="51"/>
      <c r="E117" s="53"/>
      <c r="F117" s="49"/>
      <c r="G117" s="52" t="e">
        <f>(VLOOKUP(F117,暑期營隊收費標準!$A$1:$D$87,4,FALSE))</f>
        <v>#N/A</v>
      </c>
      <c r="H117" s="52" t="e">
        <f t="shared" si="49"/>
        <v>#VALUE!</v>
      </c>
      <c r="I117" s="52" t="e">
        <f t="shared" si="33"/>
        <v>#N/A</v>
      </c>
      <c r="J117" s="54"/>
      <c r="K117" s="49" t="e">
        <f t="shared" si="50"/>
        <v>#VALUE!</v>
      </c>
      <c r="L117" s="49" t="e">
        <f t="shared" si="51"/>
        <v>#VALUE!</v>
      </c>
      <c r="M117" s="55"/>
      <c r="N117" s="56"/>
      <c r="O117" s="57"/>
      <c r="P117" s="57"/>
      <c r="Q117" s="57"/>
    </row>
    <row r="118" spans="2:17" s="58" customFormat="1">
      <c r="B118" s="49"/>
      <c r="C118" s="50"/>
      <c r="D118" s="51"/>
      <c r="E118" s="53"/>
      <c r="F118" s="49"/>
      <c r="G118" s="52" t="e">
        <f>(VLOOKUP(F118,暑期營隊收費標準!$A$1:$D$87,4,FALSE))</f>
        <v>#N/A</v>
      </c>
      <c r="H118" s="52" t="e">
        <f t="shared" si="49"/>
        <v>#VALUE!</v>
      </c>
      <c r="I118" s="52" t="e">
        <f t="shared" si="33"/>
        <v>#N/A</v>
      </c>
      <c r="J118" s="54"/>
      <c r="K118" s="49" t="e">
        <f t="shared" si="50"/>
        <v>#VALUE!</v>
      </c>
      <c r="L118" s="49" t="e">
        <f t="shared" si="51"/>
        <v>#VALUE!</v>
      </c>
      <c r="M118" s="55"/>
      <c r="N118" s="56"/>
      <c r="O118" s="57"/>
      <c r="P118" s="57"/>
      <c r="Q118" s="57"/>
    </row>
    <row r="119" spans="2:17" s="58" customFormat="1">
      <c r="B119" s="49"/>
      <c r="C119" s="50"/>
      <c r="D119" s="51"/>
      <c r="E119" s="53"/>
      <c r="F119" s="49"/>
      <c r="G119" s="52" t="e">
        <f>(VLOOKUP(F119,暑期營隊收費標準!$A$1:$D$87,4,FALSE))</f>
        <v>#N/A</v>
      </c>
      <c r="H119" s="52" t="e">
        <f t="shared" si="49"/>
        <v>#VALUE!</v>
      </c>
      <c r="I119" s="52" t="e">
        <f t="shared" si="33"/>
        <v>#N/A</v>
      </c>
      <c r="J119" s="54"/>
      <c r="K119" s="49" t="e">
        <f t="shared" si="50"/>
        <v>#VALUE!</v>
      </c>
      <c r="L119" s="49" t="e">
        <f t="shared" si="51"/>
        <v>#VALUE!</v>
      </c>
      <c r="M119" s="55"/>
      <c r="N119" s="56"/>
      <c r="O119" s="57"/>
      <c r="P119" s="57"/>
      <c r="Q119" s="57"/>
    </row>
    <row r="120" spans="2:17" s="58" customFormat="1">
      <c r="B120" s="49"/>
      <c r="C120" s="50"/>
      <c r="D120" s="51"/>
      <c r="E120" s="53"/>
      <c r="F120" s="49"/>
      <c r="G120" s="52" t="e">
        <f>(VLOOKUP(F120,暑期營隊收費標準!$A$1:$D$87,4,FALSE))</f>
        <v>#N/A</v>
      </c>
      <c r="H120" s="52" t="e">
        <f t="shared" si="49"/>
        <v>#VALUE!</v>
      </c>
      <c r="I120" s="52" t="e">
        <f t="shared" si="33"/>
        <v>#N/A</v>
      </c>
      <c r="J120" s="54"/>
      <c r="K120" s="49" t="e">
        <f t="shared" si="50"/>
        <v>#VALUE!</v>
      </c>
      <c r="L120" s="49" t="e">
        <f t="shared" si="51"/>
        <v>#VALUE!</v>
      </c>
      <c r="M120" s="55"/>
      <c r="N120" s="56"/>
      <c r="O120" s="57"/>
      <c r="P120" s="57"/>
      <c r="Q120" s="57"/>
    </row>
    <row r="121" spans="2:17" s="58" customFormat="1">
      <c r="B121" s="49"/>
      <c r="C121" s="50"/>
      <c r="D121" s="51"/>
      <c r="E121" s="53"/>
      <c r="F121" s="49"/>
      <c r="G121" s="52" t="e">
        <f>(VLOOKUP(F121,暑期營隊收費標準!$A$1:$D$87,4,FALSE))</f>
        <v>#N/A</v>
      </c>
      <c r="H121" s="52" t="e">
        <f t="shared" ref="H121" si="55">IF(ROUNDUP(IF(E121="整天",6,IF(((L121-K121)/(100*2))&gt;6,6,((L121-K121)/(100*2)))),0)=-1,0,ROUNDUP(IF(E121="整天",6,IF(((L121-K121)/(100*2))&gt;6,6,((L121-K121)/(100*2)))),0))</f>
        <v>#VALUE!</v>
      </c>
      <c r="I121" s="52" t="e">
        <f t="shared" si="33"/>
        <v>#N/A</v>
      </c>
      <c r="J121" s="54"/>
      <c r="K121" s="49" t="e">
        <f t="shared" ref="K121" si="56">IF(E121="整天",800,IF(VALUE(LEFT(E121,4))&lt;800,800,VALUE(LEFT(E121,4))))</f>
        <v>#VALUE!</v>
      </c>
      <c r="L121" s="49" t="e">
        <f t="shared" ref="L121" si="57">IF(E121="整天",2200,IF(VALUE(RIGHT(E121,4))&gt;2200,2200,VALUE(RIGHT(E121,4))))</f>
        <v>#VALUE!</v>
      </c>
      <c r="M121" s="55"/>
      <c r="N121" s="56"/>
      <c r="O121" s="57"/>
      <c r="P121" s="57"/>
      <c r="Q121" s="57"/>
    </row>
    <row r="122" spans="2:17" s="58" customFormat="1">
      <c r="B122" s="49"/>
      <c r="C122" s="50"/>
      <c r="D122" s="51"/>
      <c r="E122" s="53"/>
      <c r="F122" s="49"/>
      <c r="G122" s="52" t="e">
        <f>(VLOOKUP(F122,暑期營隊收費標準!$A$1:$D$87,4,FALSE))</f>
        <v>#N/A</v>
      </c>
      <c r="H122" s="52" t="e">
        <f t="shared" si="49"/>
        <v>#VALUE!</v>
      </c>
      <c r="I122" s="52" t="e">
        <f t="shared" si="33"/>
        <v>#N/A</v>
      </c>
      <c r="J122" s="54"/>
      <c r="K122" s="49" t="e">
        <f t="shared" si="50"/>
        <v>#VALUE!</v>
      </c>
      <c r="L122" s="49" t="e">
        <f t="shared" si="51"/>
        <v>#VALUE!</v>
      </c>
      <c r="M122" s="55"/>
      <c r="N122" s="56"/>
      <c r="O122" s="57"/>
      <c r="P122" s="57"/>
      <c r="Q122" s="57"/>
    </row>
    <row r="123" spans="2:17" s="58" customFormat="1">
      <c r="B123" s="49"/>
      <c r="C123" s="50"/>
      <c r="D123" s="51"/>
      <c r="E123" s="53"/>
      <c r="F123" s="49"/>
      <c r="G123" s="52" t="e">
        <f>(VLOOKUP(F123,暑期營隊收費標準!$A$1:$D$87,4,FALSE))</f>
        <v>#N/A</v>
      </c>
      <c r="H123" s="52" t="e">
        <f t="shared" si="49"/>
        <v>#VALUE!</v>
      </c>
      <c r="I123" s="52" t="e">
        <f t="shared" si="33"/>
        <v>#N/A</v>
      </c>
      <c r="J123" s="54"/>
      <c r="K123" s="49" t="e">
        <f t="shared" si="50"/>
        <v>#VALUE!</v>
      </c>
      <c r="L123" s="49" t="e">
        <f t="shared" si="51"/>
        <v>#VALUE!</v>
      </c>
      <c r="M123" s="55"/>
      <c r="N123" s="56"/>
      <c r="O123" s="57"/>
      <c r="P123" s="57"/>
      <c r="Q123" s="57"/>
    </row>
    <row r="124" spans="2:17" s="58" customFormat="1">
      <c r="B124" s="49"/>
      <c r="C124" s="50"/>
      <c r="D124" s="51"/>
      <c r="E124" s="53"/>
      <c r="F124" s="49"/>
      <c r="G124" s="52" t="e">
        <f>(VLOOKUP(F124,暑期營隊收費標準!$A$1:$D$87,4,FALSE))</f>
        <v>#N/A</v>
      </c>
      <c r="H124" s="52" t="e">
        <f t="shared" si="49"/>
        <v>#VALUE!</v>
      </c>
      <c r="I124" s="52" t="e">
        <f t="shared" si="33"/>
        <v>#N/A</v>
      </c>
      <c r="J124" s="54"/>
      <c r="K124" s="49" t="e">
        <f t="shared" si="50"/>
        <v>#VALUE!</v>
      </c>
      <c r="L124" s="49" t="e">
        <f t="shared" si="51"/>
        <v>#VALUE!</v>
      </c>
      <c r="M124" s="55"/>
      <c r="N124" s="56"/>
      <c r="O124" s="57"/>
      <c r="P124" s="57"/>
      <c r="Q124" s="57"/>
    </row>
    <row r="125" spans="2:17" s="58" customFormat="1">
      <c r="B125" s="49"/>
      <c r="C125" s="50"/>
      <c r="D125" s="51"/>
      <c r="E125" s="53"/>
      <c r="F125" s="49"/>
      <c r="G125" s="52" t="e">
        <f>(VLOOKUP(F125,暑期營隊收費標準!$A$1:$D$87,4,FALSE))</f>
        <v>#N/A</v>
      </c>
      <c r="H125" s="52" t="e">
        <f t="shared" si="49"/>
        <v>#VALUE!</v>
      </c>
      <c r="I125" s="52" t="e">
        <f t="shared" si="33"/>
        <v>#N/A</v>
      </c>
      <c r="J125" s="54"/>
      <c r="K125" s="49" t="e">
        <f t="shared" si="50"/>
        <v>#VALUE!</v>
      </c>
      <c r="L125" s="49" t="e">
        <f t="shared" si="51"/>
        <v>#VALUE!</v>
      </c>
      <c r="M125" s="55"/>
      <c r="N125" s="56"/>
      <c r="O125" s="57"/>
      <c r="P125" s="57"/>
      <c r="Q125" s="57"/>
    </row>
    <row r="126" spans="2:17" s="58" customFormat="1">
      <c r="B126" s="49"/>
      <c r="C126" s="50"/>
      <c r="D126" s="51"/>
      <c r="E126" s="53"/>
      <c r="F126" s="49"/>
      <c r="G126" s="52" t="e">
        <f>(VLOOKUP(F126,暑期營隊收費標準!$A$1:$D$87,4,FALSE))</f>
        <v>#N/A</v>
      </c>
      <c r="H126" s="52" t="e">
        <f t="shared" si="49"/>
        <v>#VALUE!</v>
      </c>
      <c r="I126" s="52" t="e">
        <f t="shared" si="33"/>
        <v>#N/A</v>
      </c>
      <c r="J126" s="54"/>
      <c r="K126" s="49" t="e">
        <f t="shared" si="50"/>
        <v>#VALUE!</v>
      </c>
      <c r="L126" s="49" t="e">
        <f t="shared" si="51"/>
        <v>#VALUE!</v>
      </c>
      <c r="M126" s="55"/>
      <c r="N126" s="56"/>
      <c r="O126" s="57"/>
      <c r="P126" s="57"/>
      <c r="Q126" s="57"/>
    </row>
    <row r="127" spans="2:17" s="58" customFormat="1">
      <c r="B127" s="49"/>
      <c r="C127" s="50"/>
      <c r="D127" s="51"/>
      <c r="E127" s="53"/>
      <c r="F127" s="49"/>
      <c r="G127" s="52" t="e">
        <f>(VLOOKUP(F127,暑期營隊收費標準!$A$1:$D$87,4,FALSE))</f>
        <v>#N/A</v>
      </c>
      <c r="H127" s="52" t="e">
        <f t="shared" si="49"/>
        <v>#VALUE!</v>
      </c>
      <c r="I127" s="52" t="e">
        <f t="shared" si="33"/>
        <v>#N/A</v>
      </c>
      <c r="J127" s="54"/>
      <c r="K127" s="49" t="e">
        <f t="shared" si="50"/>
        <v>#VALUE!</v>
      </c>
      <c r="L127" s="49" t="e">
        <f t="shared" si="51"/>
        <v>#VALUE!</v>
      </c>
      <c r="M127" s="55"/>
      <c r="N127" s="56"/>
      <c r="O127" s="57"/>
      <c r="P127" s="57"/>
      <c r="Q127" s="57"/>
    </row>
    <row r="128" spans="2:17" s="58" customFormat="1">
      <c r="B128" s="49"/>
      <c r="C128" s="50"/>
      <c r="D128" s="51"/>
      <c r="E128" s="53"/>
      <c r="F128" s="49"/>
      <c r="G128" s="52" t="e">
        <f>(VLOOKUP(F128,暑期營隊收費標準!$A$1:$D$87,4,FALSE))</f>
        <v>#N/A</v>
      </c>
      <c r="H128" s="52" t="e">
        <f t="shared" si="49"/>
        <v>#VALUE!</v>
      </c>
      <c r="I128" s="52" t="e">
        <f t="shared" si="33"/>
        <v>#N/A</v>
      </c>
      <c r="J128" s="54"/>
      <c r="K128" s="49" t="e">
        <f t="shared" si="50"/>
        <v>#VALUE!</v>
      </c>
      <c r="L128" s="49" t="e">
        <f t="shared" si="51"/>
        <v>#VALUE!</v>
      </c>
      <c r="M128" s="55"/>
      <c r="N128" s="56"/>
      <c r="O128" s="57"/>
      <c r="P128" s="57"/>
      <c r="Q128" s="57"/>
    </row>
    <row r="129" spans="2:17" s="58" customFormat="1">
      <c r="B129" s="49"/>
      <c r="C129" s="50"/>
      <c r="D129" s="51"/>
      <c r="E129" s="53"/>
      <c r="F129" s="49"/>
      <c r="G129" s="52" t="e">
        <f>(VLOOKUP(F129,暑期營隊收費標準!$A$1:$D$87,4,FALSE))</f>
        <v>#N/A</v>
      </c>
      <c r="H129" s="52" t="e">
        <f t="shared" si="49"/>
        <v>#VALUE!</v>
      </c>
      <c r="I129" s="52" t="e">
        <f t="shared" si="33"/>
        <v>#N/A</v>
      </c>
      <c r="J129" s="54"/>
      <c r="K129" s="49" t="e">
        <f t="shared" si="50"/>
        <v>#VALUE!</v>
      </c>
      <c r="L129" s="49" t="e">
        <f t="shared" si="51"/>
        <v>#VALUE!</v>
      </c>
      <c r="M129" s="55"/>
      <c r="N129" s="56"/>
      <c r="O129" s="57"/>
      <c r="P129" s="57"/>
      <c r="Q129" s="57"/>
    </row>
    <row r="130" spans="2:17" s="58" customFormat="1">
      <c r="B130" s="49"/>
      <c r="C130" s="50"/>
      <c r="D130" s="51"/>
      <c r="E130" s="53"/>
      <c r="F130" s="49"/>
      <c r="G130" s="52" t="e">
        <f>(VLOOKUP(F130,暑期營隊收費標準!$A$1:$D$87,4,FALSE))</f>
        <v>#N/A</v>
      </c>
      <c r="H130" s="52" t="e">
        <f t="shared" ref="H130" si="58">IF(ROUNDUP(IF(E130="整天",6,IF(((L130-K130)/(100*2))&gt;6,6,((L130-K130)/(100*2)))),0)=-1,0,ROUNDUP(IF(E130="整天",6,IF(((L130-K130)/(100*2))&gt;6,6,((L130-K130)/(100*2)))),0))</f>
        <v>#VALUE!</v>
      </c>
      <c r="I130" s="52" t="e">
        <f t="shared" ref="I130:I193" si="59">IF(OR(J130="行前訓空調免費",J130="行前訓不需空調",J130="營期間不需空調",J130="非上班時間"),0,G130*H130)</f>
        <v>#N/A</v>
      </c>
      <c r="J130" s="54"/>
      <c r="K130" s="49" t="e">
        <f t="shared" ref="K130" si="60">IF(E130="整天",800,IF(VALUE(LEFT(E130,4))&lt;800,800,VALUE(LEFT(E130,4))))</f>
        <v>#VALUE!</v>
      </c>
      <c r="L130" s="49" t="e">
        <f t="shared" ref="L130" si="61">IF(E130="整天",2200,IF(VALUE(RIGHT(E130,4))&gt;2200,2200,VALUE(RIGHT(E130,4))))</f>
        <v>#VALUE!</v>
      </c>
      <c r="M130" s="55"/>
      <c r="N130" s="56"/>
      <c r="O130" s="57"/>
      <c r="P130" s="57"/>
      <c r="Q130" s="57"/>
    </row>
    <row r="131" spans="2:17" s="58" customFormat="1">
      <c r="B131" s="49"/>
      <c r="C131" s="50"/>
      <c r="D131" s="51"/>
      <c r="E131" s="53"/>
      <c r="F131" s="49"/>
      <c r="G131" s="52" t="e">
        <f>(VLOOKUP(F131,暑期營隊收費標準!$A$1:$D$87,4,FALSE))</f>
        <v>#N/A</v>
      </c>
      <c r="H131" s="52" t="e">
        <f t="shared" si="49"/>
        <v>#VALUE!</v>
      </c>
      <c r="I131" s="52" t="e">
        <f t="shared" si="59"/>
        <v>#N/A</v>
      </c>
      <c r="J131" s="54"/>
      <c r="K131" s="49" t="e">
        <f t="shared" si="50"/>
        <v>#VALUE!</v>
      </c>
      <c r="L131" s="49" t="e">
        <f t="shared" si="51"/>
        <v>#VALUE!</v>
      </c>
      <c r="M131" s="55"/>
      <c r="N131" s="56"/>
      <c r="O131" s="57"/>
      <c r="P131" s="57"/>
      <c r="Q131" s="57"/>
    </row>
    <row r="132" spans="2:17" s="58" customFormat="1">
      <c r="B132" s="49"/>
      <c r="C132" s="50"/>
      <c r="D132" s="51"/>
      <c r="E132" s="53"/>
      <c r="F132" s="49"/>
      <c r="G132" s="52" t="e">
        <f>(VLOOKUP(F132,暑期營隊收費標準!$A$1:$D$87,4,FALSE))</f>
        <v>#N/A</v>
      </c>
      <c r="H132" s="52" t="e">
        <f t="shared" ref="H132:H133" si="62">IF(ROUNDUP(IF(E132="整天",6,IF(((L132-K132)/(100*2))&gt;6,6,((L132-K132)/(100*2)))),0)=-1,0,ROUNDUP(IF(E132="整天",6,IF(((L132-K132)/(100*2))&gt;6,6,((L132-K132)/(100*2)))),0))</f>
        <v>#VALUE!</v>
      </c>
      <c r="I132" s="52" t="e">
        <f t="shared" si="59"/>
        <v>#N/A</v>
      </c>
      <c r="J132" s="54"/>
      <c r="K132" s="49" t="e">
        <f t="shared" ref="K132:K133" si="63">IF(E132="整天",800,IF(VALUE(LEFT(E132,4))&lt;800,800,VALUE(LEFT(E132,4))))</f>
        <v>#VALUE!</v>
      </c>
      <c r="L132" s="49" t="e">
        <f t="shared" ref="L132:L133" si="64">IF(E132="整天",2200,IF(VALUE(RIGHT(E132,4))&gt;2200,2200,VALUE(RIGHT(E132,4))))</f>
        <v>#VALUE!</v>
      </c>
      <c r="M132" s="55"/>
      <c r="N132" s="56"/>
      <c r="O132" s="57"/>
      <c r="P132" s="57"/>
      <c r="Q132" s="57"/>
    </row>
    <row r="133" spans="2:17" s="58" customFormat="1">
      <c r="B133" s="49"/>
      <c r="C133" s="50"/>
      <c r="D133" s="51"/>
      <c r="E133" s="53"/>
      <c r="F133" s="49"/>
      <c r="G133" s="52" t="e">
        <f>(VLOOKUP(F133,暑期營隊收費標準!$A$1:$D$87,4,FALSE))</f>
        <v>#N/A</v>
      </c>
      <c r="H133" s="52" t="e">
        <f t="shared" si="62"/>
        <v>#VALUE!</v>
      </c>
      <c r="I133" s="52" t="e">
        <f t="shared" si="59"/>
        <v>#N/A</v>
      </c>
      <c r="J133" s="54"/>
      <c r="K133" s="49" t="e">
        <f t="shared" si="63"/>
        <v>#VALUE!</v>
      </c>
      <c r="L133" s="49" t="e">
        <f t="shared" si="64"/>
        <v>#VALUE!</v>
      </c>
      <c r="M133" s="55"/>
      <c r="N133" s="56"/>
      <c r="O133" s="57"/>
      <c r="P133" s="57"/>
      <c r="Q133" s="57"/>
    </row>
    <row r="134" spans="2:17" s="58" customFormat="1">
      <c r="B134" s="49"/>
      <c r="C134" s="50"/>
      <c r="D134" s="51"/>
      <c r="E134" s="53"/>
      <c r="F134" s="49"/>
      <c r="G134" s="52" t="e">
        <f>(VLOOKUP(F134,暑期營隊收費標準!$A$1:$D$87,4,FALSE))</f>
        <v>#N/A</v>
      </c>
      <c r="H134" s="52" t="e">
        <f t="shared" si="49"/>
        <v>#VALUE!</v>
      </c>
      <c r="I134" s="52" t="e">
        <f t="shared" si="59"/>
        <v>#N/A</v>
      </c>
      <c r="J134" s="54"/>
      <c r="K134" s="49" t="e">
        <f t="shared" si="50"/>
        <v>#VALUE!</v>
      </c>
      <c r="L134" s="49" t="e">
        <f t="shared" si="51"/>
        <v>#VALUE!</v>
      </c>
      <c r="M134" s="55"/>
      <c r="N134" s="56"/>
      <c r="O134" s="57"/>
      <c r="P134" s="57"/>
      <c r="Q134" s="57"/>
    </row>
    <row r="135" spans="2:17" s="58" customFormat="1">
      <c r="B135" s="49"/>
      <c r="C135" s="50"/>
      <c r="D135" s="51"/>
      <c r="E135" s="53"/>
      <c r="F135" s="49"/>
      <c r="G135" s="52" t="e">
        <f>(VLOOKUP(F135,暑期營隊收費標準!$A$1:$D$87,4,FALSE))</f>
        <v>#N/A</v>
      </c>
      <c r="H135" s="52" t="e">
        <f t="shared" si="49"/>
        <v>#VALUE!</v>
      </c>
      <c r="I135" s="52" t="e">
        <f t="shared" si="59"/>
        <v>#N/A</v>
      </c>
      <c r="J135" s="54"/>
      <c r="K135" s="49" t="e">
        <f t="shared" si="50"/>
        <v>#VALUE!</v>
      </c>
      <c r="L135" s="49" t="e">
        <f t="shared" si="51"/>
        <v>#VALUE!</v>
      </c>
      <c r="M135" s="55"/>
      <c r="N135" s="56"/>
      <c r="O135" s="57"/>
      <c r="P135" s="57"/>
      <c r="Q135" s="57"/>
    </row>
    <row r="136" spans="2:17" s="58" customFormat="1">
      <c r="B136" s="49"/>
      <c r="C136" s="50"/>
      <c r="D136" s="51"/>
      <c r="E136" s="53"/>
      <c r="F136" s="49"/>
      <c r="G136" s="52" t="e">
        <f>(VLOOKUP(F136,暑期營隊收費標準!$A$1:$D$87,4,FALSE))</f>
        <v>#N/A</v>
      </c>
      <c r="H136" s="52" t="e">
        <f t="shared" si="49"/>
        <v>#VALUE!</v>
      </c>
      <c r="I136" s="52" t="e">
        <f t="shared" si="59"/>
        <v>#N/A</v>
      </c>
      <c r="J136" s="54"/>
      <c r="K136" s="49" t="e">
        <f t="shared" si="50"/>
        <v>#VALUE!</v>
      </c>
      <c r="L136" s="49" t="e">
        <f t="shared" si="51"/>
        <v>#VALUE!</v>
      </c>
      <c r="M136" s="55"/>
      <c r="N136" s="56"/>
      <c r="O136" s="57"/>
      <c r="P136" s="57"/>
      <c r="Q136" s="57"/>
    </row>
    <row r="137" spans="2:17" s="58" customFormat="1">
      <c r="B137" s="49"/>
      <c r="C137" s="50"/>
      <c r="D137" s="51"/>
      <c r="E137" s="53"/>
      <c r="F137" s="49"/>
      <c r="G137" s="52" t="e">
        <f>(VLOOKUP(F137,暑期營隊收費標準!$A$1:$D$87,4,FALSE))</f>
        <v>#N/A</v>
      </c>
      <c r="H137" s="52" t="e">
        <f t="shared" si="49"/>
        <v>#VALUE!</v>
      </c>
      <c r="I137" s="52" t="e">
        <f t="shared" si="59"/>
        <v>#N/A</v>
      </c>
      <c r="J137" s="54"/>
      <c r="K137" s="49" t="e">
        <f t="shared" si="50"/>
        <v>#VALUE!</v>
      </c>
      <c r="L137" s="49" t="e">
        <f t="shared" si="51"/>
        <v>#VALUE!</v>
      </c>
      <c r="M137" s="55"/>
      <c r="N137" s="56"/>
      <c r="O137" s="57"/>
      <c r="P137" s="57"/>
      <c r="Q137" s="57"/>
    </row>
    <row r="138" spans="2:17" s="58" customFormat="1">
      <c r="B138" s="49"/>
      <c r="C138" s="50"/>
      <c r="D138" s="51"/>
      <c r="E138" s="53"/>
      <c r="F138" s="49"/>
      <c r="G138" s="52" t="e">
        <f>(VLOOKUP(F138,暑期營隊收費標準!$A$1:$D$87,4,FALSE))</f>
        <v>#N/A</v>
      </c>
      <c r="H138" s="52" t="e">
        <f t="shared" si="49"/>
        <v>#VALUE!</v>
      </c>
      <c r="I138" s="52" t="e">
        <f t="shared" si="59"/>
        <v>#N/A</v>
      </c>
      <c r="J138" s="54"/>
      <c r="K138" s="49" t="e">
        <f t="shared" si="50"/>
        <v>#VALUE!</v>
      </c>
      <c r="L138" s="49" t="e">
        <f t="shared" si="51"/>
        <v>#VALUE!</v>
      </c>
      <c r="M138" s="55"/>
      <c r="N138" s="56"/>
      <c r="O138" s="57"/>
      <c r="P138" s="57"/>
      <c r="Q138" s="57"/>
    </row>
    <row r="139" spans="2:17" s="58" customFormat="1">
      <c r="B139" s="49"/>
      <c r="C139" s="50"/>
      <c r="D139" s="51"/>
      <c r="E139" s="53"/>
      <c r="F139" s="49"/>
      <c r="G139" s="52" t="e">
        <f>(VLOOKUP(F139,暑期營隊收費標準!$A$1:$D$87,4,FALSE))</f>
        <v>#N/A</v>
      </c>
      <c r="H139" s="52" t="e">
        <f t="shared" si="49"/>
        <v>#VALUE!</v>
      </c>
      <c r="I139" s="52" t="e">
        <f t="shared" si="59"/>
        <v>#N/A</v>
      </c>
      <c r="J139" s="54"/>
      <c r="K139" s="49" t="e">
        <f t="shared" si="50"/>
        <v>#VALUE!</v>
      </c>
      <c r="L139" s="49" t="e">
        <f t="shared" si="51"/>
        <v>#VALUE!</v>
      </c>
      <c r="M139" s="55"/>
      <c r="N139" s="56"/>
      <c r="O139" s="57"/>
      <c r="P139" s="57"/>
      <c r="Q139" s="57"/>
    </row>
    <row r="140" spans="2:17" s="58" customFormat="1">
      <c r="B140" s="49"/>
      <c r="C140" s="50"/>
      <c r="D140" s="51"/>
      <c r="E140" s="53"/>
      <c r="F140" s="49"/>
      <c r="G140" s="52" t="e">
        <f>(VLOOKUP(F140,暑期營隊收費標準!$A$1:$D$87,4,FALSE))</f>
        <v>#N/A</v>
      </c>
      <c r="H140" s="52" t="e">
        <f t="shared" si="49"/>
        <v>#VALUE!</v>
      </c>
      <c r="I140" s="52" t="e">
        <f t="shared" si="59"/>
        <v>#N/A</v>
      </c>
      <c r="J140" s="54"/>
      <c r="K140" s="49" t="e">
        <f t="shared" si="50"/>
        <v>#VALUE!</v>
      </c>
      <c r="L140" s="49" t="e">
        <f t="shared" si="51"/>
        <v>#VALUE!</v>
      </c>
      <c r="M140" s="55"/>
      <c r="N140" s="56"/>
      <c r="O140" s="57"/>
      <c r="P140" s="57"/>
      <c r="Q140" s="57"/>
    </row>
    <row r="141" spans="2:17" s="58" customFormat="1">
      <c r="B141" s="49"/>
      <c r="C141" s="50"/>
      <c r="D141" s="51"/>
      <c r="E141" s="53"/>
      <c r="F141" s="49"/>
      <c r="G141" s="52" t="e">
        <f>(VLOOKUP(F141,暑期營隊收費標準!$A$1:$D$87,4,FALSE))</f>
        <v>#N/A</v>
      </c>
      <c r="H141" s="52" t="e">
        <f t="shared" ref="H141:H205" si="65">IF(ROUNDUP(IF(E141="整天",6,IF(((L141-K141)/(100*2))&gt;6,6,((L141-K141)/(100*2)))),0)=-1,0,ROUNDUP(IF(E141="整天",6,IF(((L141-K141)/(100*2))&gt;6,6,((L141-K141)/(100*2)))),0))</f>
        <v>#VALUE!</v>
      </c>
      <c r="I141" s="52" t="e">
        <f t="shared" si="59"/>
        <v>#N/A</v>
      </c>
      <c r="J141" s="54"/>
      <c r="K141" s="49" t="e">
        <f t="shared" ref="K141:K205" si="66">IF(E141="整天",800,IF(VALUE(LEFT(E141,4))&lt;800,800,VALUE(LEFT(E141,4))))</f>
        <v>#VALUE!</v>
      </c>
      <c r="L141" s="49" t="e">
        <f t="shared" ref="L141:L147" si="67">IF(E141="整天",2200,IF(VALUE(RIGHT(E141,4))&gt;2200,2200,VALUE(RIGHT(E141,4))))</f>
        <v>#VALUE!</v>
      </c>
      <c r="M141" s="55"/>
      <c r="N141" s="56"/>
      <c r="O141" s="57"/>
      <c r="P141" s="57"/>
      <c r="Q141" s="57"/>
    </row>
    <row r="142" spans="2:17" s="58" customFormat="1">
      <c r="B142" s="49"/>
      <c r="C142" s="50"/>
      <c r="D142" s="51"/>
      <c r="E142" s="53"/>
      <c r="F142" s="49"/>
      <c r="G142" s="52" t="e">
        <f>(VLOOKUP(F142,暑期營隊收費標準!$A$1:$D$87,4,FALSE))</f>
        <v>#N/A</v>
      </c>
      <c r="H142" s="52" t="e">
        <f t="shared" si="65"/>
        <v>#VALUE!</v>
      </c>
      <c r="I142" s="52" t="e">
        <f t="shared" si="59"/>
        <v>#N/A</v>
      </c>
      <c r="J142" s="54"/>
      <c r="K142" s="49" t="e">
        <f t="shared" si="66"/>
        <v>#VALUE!</v>
      </c>
      <c r="L142" s="49" t="e">
        <f t="shared" si="67"/>
        <v>#VALUE!</v>
      </c>
      <c r="M142" s="55"/>
      <c r="N142" s="56"/>
      <c r="O142" s="57"/>
      <c r="P142" s="57"/>
      <c r="Q142" s="57"/>
    </row>
    <row r="143" spans="2:17" s="58" customFormat="1">
      <c r="B143" s="49"/>
      <c r="C143" s="50"/>
      <c r="D143" s="51"/>
      <c r="E143" s="59"/>
      <c r="F143" s="49"/>
      <c r="G143" s="52" t="e">
        <f>(VLOOKUP(F143,暑期營隊收費標準!$A$1:$D$87,4,FALSE))</f>
        <v>#N/A</v>
      </c>
      <c r="H143" s="52" t="e">
        <f t="shared" si="65"/>
        <v>#VALUE!</v>
      </c>
      <c r="I143" s="52" t="e">
        <f t="shared" si="59"/>
        <v>#N/A</v>
      </c>
      <c r="J143" s="54"/>
      <c r="K143" s="49" t="e">
        <f t="shared" si="66"/>
        <v>#VALUE!</v>
      </c>
      <c r="L143" s="49" t="e">
        <f t="shared" si="67"/>
        <v>#VALUE!</v>
      </c>
      <c r="M143" s="55"/>
      <c r="N143" s="56"/>
      <c r="O143" s="57"/>
      <c r="P143" s="57"/>
      <c r="Q143" s="57"/>
    </row>
    <row r="144" spans="2:17" s="58" customFormat="1">
      <c r="B144" s="49"/>
      <c r="C144" s="50"/>
      <c r="D144" s="51"/>
      <c r="E144" s="53"/>
      <c r="F144" s="49"/>
      <c r="G144" s="52" t="e">
        <f>(VLOOKUP(F144,暑期營隊收費標準!$A$1:$D$87,4,FALSE))</f>
        <v>#N/A</v>
      </c>
      <c r="H144" s="52" t="e">
        <f t="shared" si="65"/>
        <v>#VALUE!</v>
      </c>
      <c r="I144" s="52" t="e">
        <f t="shared" si="59"/>
        <v>#N/A</v>
      </c>
      <c r="J144" s="54"/>
      <c r="K144" s="49" t="e">
        <f t="shared" si="66"/>
        <v>#VALUE!</v>
      </c>
      <c r="L144" s="49" t="e">
        <f t="shared" si="67"/>
        <v>#VALUE!</v>
      </c>
      <c r="M144" s="55"/>
      <c r="N144" s="56"/>
      <c r="O144" s="57"/>
      <c r="P144" s="57"/>
      <c r="Q144" s="57"/>
    </row>
    <row r="145" spans="1:17" s="58" customFormat="1">
      <c r="B145" s="49"/>
      <c r="C145" s="50"/>
      <c r="D145" s="51"/>
      <c r="E145" s="53"/>
      <c r="F145" s="49"/>
      <c r="G145" s="52" t="e">
        <f>(VLOOKUP(F145,暑期營隊收費標準!$A$1:$D$87,4,FALSE))</f>
        <v>#N/A</v>
      </c>
      <c r="H145" s="52" t="e">
        <f t="shared" si="65"/>
        <v>#VALUE!</v>
      </c>
      <c r="I145" s="52" t="e">
        <f t="shared" si="59"/>
        <v>#N/A</v>
      </c>
      <c r="J145" s="54"/>
      <c r="K145" s="49" t="e">
        <f t="shared" si="66"/>
        <v>#VALUE!</v>
      </c>
      <c r="L145" s="49" t="e">
        <f t="shared" si="67"/>
        <v>#VALUE!</v>
      </c>
      <c r="M145" s="55"/>
      <c r="N145" s="56"/>
      <c r="O145" s="57"/>
      <c r="P145" s="57"/>
      <c r="Q145" s="57"/>
    </row>
    <row r="146" spans="1:17" s="58" customFormat="1">
      <c r="B146" s="49"/>
      <c r="C146" s="50"/>
      <c r="D146" s="51"/>
      <c r="E146" s="53"/>
      <c r="F146" s="49"/>
      <c r="G146" s="52" t="e">
        <f>(VLOOKUP(F146,暑期營隊收費標準!$A$1:$D$87,4,FALSE))</f>
        <v>#N/A</v>
      </c>
      <c r="H146" s="52" t="e">
        <f t="shared" si="65"/>
        <v>#VALUE!</v>
      </c>
      <c r="I146" s="52" t="e">
        <f t="shared" si="59"/>
        <v>#N/A</v>
      </c>
      <c r="J146" s="54"/>
      <c r="K146" s="49" t="e">
        <f t="shared" si="66"/>
        <v>#VALUE!</v>
      </c>
      <c r="L146" s="49" t="e">
        <f t="shared" si="67"/>
        <v>#VALUE!</v>
      </c>
      <c r="M146" s="55"/>
      <c r="N146" s="56"/>
      <c r="O146" s="57"/>
      <c r="P146" s="57"/>
      <c r="Q146" s="57"/>
    </row>
    <row r="147" spans="1:17" s="58" customFormat="1">
      <c r="B147" s="49"/>
      <c r="C147" s="50"/>
      <c r="D147" s="51"/>
      <c r="E147" s="53"/>
      <c r="F147" s="49"/>
      <c r="G147" s="52" t="e">
        <f>(VLOOKUP(F147,暑期營隊收費標準!$A$1:$D$87,4,FALSE))</f>
        <v>#N/A</v>
      </c>
      <c r="H147" s="52" t="e">
        <f t="shared" si="65"/>
        <v>#VALUE!</v>
      </c>
      <c r="I147" s="52" t="e">
        <f t="shared" si="59"/>
        <v>#N/A</v>
      </c>
      <c r="J147" s="54"/>
      <c r="K147" s="49" t="e">
        <f t="shared" si="66"/>
        <v>#VALUE!</v>
      </c>
      <c r="L147" s="49" t="e">
        <f t="shared" si="67"/>
        <v>#VALUE!</v>
      </c>
      <c r="M147" s="55"/>
      <c r="N147" s="56"/>
      <c r="O147" s="57"/>
      <c r="P147" s="57"/>
      <c r="Q147" s="57"/>
    </row>
    <row r="148" spans="1:17" s="58" customFormat="1">
      <c r="B148" s="49"/>
      <c r="C148" s="50"/>
      <c r="D148" s="51"/>
      <c r="E148" s="53"/>
      <c r="F148" s="49"/>
      <c r="G148" s="52" t="e">
        <f>(VLOOKUP(F148,暑期營隊收費標準!$A$1:$D$87,4,FALSE))</f>
        <v>#N/A</v>
      </c>
      <c r="H148" s="52" t="e">
        <f t="shared" ref="H148" si="68">IF(ROUNDUP(IF(E148="整天",6,IF(((L148-K148)/(100*2))&gt;6,6,((L148-K148)/(100*2)))),0)=-1,0,ROUNDUP(IF(E148="整天",6,IF(((L148-K148)/(100*2))&gt;6,6,((L148-K148)/(100*2)))),0))</f>
        <v>#VALUE!</v>
      </c>
      <c r="I148" s="52" t="e">
        <f t="shared" si="59"/>
        <v>#N/A</v>
      </c>
      <c r="J148" s="54"/>
      <c r="K148" s="49" t="e">
        <f t="shared" ref="K148" si="69">IF(E148="整天",800,IF(VALUE(LEFT(E148,4))&lt;800,800,VALUE(LEFT(E148,4))))</f>
        <v>#VALUE!</v>
      </c>
      <c r="L148" s="49" t="e">
        <f t="shared" ref="L148" si="70">IF(E148="整天",2200,IF(VALUE(RIGHT(E148,4))&gt;2200,2200,VALUE(RIGHT(E148,4))))</f>
        <v>#VALUE!</v>
      </c>
      <c r="M148" s="55"/>
      <c r="N148" s="56"/>
      <c r="O148" s="57"/>
      <c r="P148" s="57"/>
      <c r="Q148" s="57"/>
    </row>
    <row r="149" spans="1:17" s="58" customFormat="1">
      <c r="B149" s="49"/>
      <c r="C149" s="50"/>
      <c r="D149" s="51"/>
      <c r="E149" s="53"/>
      <c r="F149" s="49"/>
      <c r="G149" s="52" t="e">
        <f>(VLOOKUP(F149,[1]暑期營隊收費標準!$A$1:$D$87,4,FALSE))</f>
        <v>#N/A</v>
      </c>
      <c r="H149" s="52" t="e">
        <f>IF(ROUNDUP(IF(E149="整天",6,IF(((L149-K149)/(100*2))&gt;6,6,((L149-K149)/(100*2)))),0)=-1,0,ROUNDUP(IF(E149="整天",6,IF(((L149-K149)/(100*2))&gt;6,6,((L149-K149)/(100*2)))),0))</f>
        <v>#VALUE!</v>
      </c>
      <c r="I149" s="52" t="e">
        <f t="shared" si="59"/>
        <v>#N/A</v>
      </c>
      <c r="J149" s="54"/>
      <c r="K149" s="49" t="e">
        <f>IF(E149="整天",800,IF(VALUE(LEFT(E149,4))&lt;800,800,VALUE(LEFT(E149,4))))</f>
        <v>#VALUE!</v>
      </c>
      <c r="L149" s="49" t="e">
        <f>IF(E149="整天",2200,IF(VALUE(RIGHT(E149,4))&gt;2200,2200,VALUE(RIGHT(E149,4))))</f>
        <v>#VALUE!</v>
      </c>
      <c r="M149" s="55"/>
      <c r="N149" s="56"/>
      <c r="O149" s="57"/>
      <c r="P149" s="57"/>
      <c r="Q149" s="57"/>
    </row>
    <row r="150" spans="1:17" s="58" customFormat="1">
      <c r="B150" s="49"/>
      <c r="C150" s="50"/>
      <c r="D150" s="51"/>
      <c r="E150" s="53"/>
      <c r="F150" s="49"/>
      <c r="G150" s="52" t="e">
        <f>(VLOOKUP(F150,暑期營隊收費標準!$A$1:$D$87,4,FALSE))</f>
        <v>#N/A</v>
      </c>
      <c r="H150" s="52" t="e">
        <f t="shared" si="65"/>
        <v>#VALUE!</v>
      </c>
      <c r="I150" s="52" t="e">
        <f t="shared" si="59"/>
        <v>#N/A</v>
      </c>
      <c r="J150" s="54"/>
      <c r="K150" s="49" t="e">
        <f t="shared" si="66"/>
        <v>#VALUE!</v>
      </c>
      <c r="L150" s="49" t="e">
        <f t="shared" ref="L150:L206" si="71">IF(E150="整天",2200,IF(VALUE(RIGHT(E150,4))&gt;2200,2200,VALUE(RIGHT(E150,4))))</f>
        <v>#VALUE!</v>
      </c>
      <c r="M150" s="55"/>
      <c r="N150" s="56"/>
      <c r="O150" s="57"/>
      <c r="P150" s="57"/>
      <c r="Q150" s="57"/>
    </row>
    <row r="151" spans="1:17" s="58" customFormat="1">
      <c r="B151" s="49"/>
      <c r="C151" s="50"/>
      <c r="D151" s="51"/>
      <c r="E151" s="53"/>
      <c r="F151" s="49"/>
      <c r="G151" s="52" t="e">
        <f>(VLOOKUP(F151,[1]暑期營隊收費標準!$A$1:$D$87,4,FALSE))</f>
        <v>#N/A</v>
      </c>
      <c r="H151" s="52" t="e">
        <f t="shared" ref="H151:H152" si="72">IF(ROUNDUP(IF(E151="整天",6,IF(((L151-K151)/(100*2))&gt;6,6,((L151-K151)/(100*2)))),0)=-1,0,ROUNDUP(IF(E151="整天",6,IF(((L151-K151)/(100*2))&gt;6,6,((L151-K151)/(100*2)))),0))</f>
        <v>#VALUE!</v>
      </c>
      <c r="I151" s="52" t="e">
        <f t="shared" si="59"/>
        <v>#N/A</v>
      </c>
      <c r="J151" s="54"/>
      <c r="K151" s="49" t="e">
        <f t="shared" ref="K151:K152" si="73">IF(E151="整天",800,IF(VALUE(LEFT(E151,4))&lt;800,800,VALUE(LEFT(E151,4))))</f>
        <v>#VALUE!</v>
      </c>
      <c r="L151" s="49" t="e">
        <f t="shared" ref="L151:L152" si="74">IF(E151="整天",2200,IF(VALUE(RIGHT(E151,4))&gt;2200,2200,VALUE(RIGHT(E151,4))))</f>
        <v>#VALUE!</v>
      </c>
      <c r="M151" s="55"/>
      <c r="N151" s="56"/>
      <c r="O151" s="57"/>
      <c r="P151" s="57"/>
      <c r="Q151" s="57"/>
    </row>
    <row r="152" spans="1:17" s="58" customFormat="1">
      <c r="B152" s="49"/>
      <c r="C152" s="50"/>
      <c r="D152" s="51"/>
      <c r="E152" s="53"/>
      <c r="F152" s="49"/>
      <c r="G152" s="52" t="e">
        <f>(VLOOKUP(F152,暑期營隊收費標準!$A$1:$D$87,4,FALSE))</f>
        <v>#N/A</v>
      </c>
      <c r="H152" s="52" t="e">
        <f t="shared" si="72"/>
        <v>#VALUE!</v>
      </c>
      <c r="I152" s="52" t="e">
        <f t="shared" si="59"/>
        <v>#N/A</v>
      </c>
      <c r="J152" s="54"/>
      <c r="K152" s="49" t="e">
        <f t="shared" si="73"/>
        <v>#VALUE!</v>
      </c>
      <c r="L152" s="49" t="e">
        <f t="shared" si="74"/>
        <v>#VALUE!</v>
      </c>
      <c r="M152" s="55"/>
      <c r="N152" s="56"/>
      <c r="O152" s="57"/>
      <c r="P152" s="57"/>
      <c r="Q152" s="57"/>
    </row>
    <row r="153" spans="1:17" s="58" customFormat="1">
      <c r="B153" s="49"/>
      <c r="C153" s="50"/>
      <c r="D153" s="51"/>
      <c r="E153" s="53"/>
      <c r="F153" s="49"/>
      <c r="G153" s="52" t="e">
        <f>(VLOOKUP(F153,暑期營隊收費標準!$A$1:$D$87,4,FALSE))</f>
        <v>#N/A</v>
      </c>
      <c r="H153" s="52" t="e">
        <f t="shared" si="65"/>
        <v>#VALUE!</v>
      </c>
      <c r="I153" s="52" t="e">
        <f t="shared" si="59"/>
        <v>#N/A</v>
      </c>
      <c r="J153" s="54"/>
      <c r="K153" s="49" t="e">
        <f t="shared" si="66"/>
        <v>#VALUE!</v>
      </c>
      <c r="L153" s="49" t="e">
        <f t="shared" si="71"/>
        <v>#VALUE!</v>
      </c>
      <c r="M153" s="55"/>
      <c r="N153" s="56"/>
      <c r="O153" s="57"/>
      <c r="P153" s="57"/>
      <c r="Q153" s="57"/>
    </row>
    <row r="154" spans="1:17" s="58" customFormat="1">
      <c r="B154" s="49"/>
      <c r="C154" s="50"/>
      <c r="D154" s="51"/>
      <c r="E154" s="53"/>
      <c r="F154" s="49"/>
      <c r="G154" s="52" t="e">
        <f>(VLOOKUP(F154,暑期營隊收費標準!$A$1:$D$87,4,FALSE))</f>
        <v>#N/A</v>
      </c>
      <c r="H154" s="52" t="e">
        <f t="shared" si="65"/>
        <v>#VALUE!</v>
      </c>
      <c r="I154" s="52" t="e">
        <f t="shared" si="59"/>
        <v>#N/A</v>
      </c>
      <c r="J154" s="54"/>
      <c r="K154" s="49" t="e">
        <f t="shared" si="66"/>
        <v>#VALUE!</v>
      </c>
      <c r="L154" s="49" t="e">
        <f t="shared" si="71"/>
        <v>#VALUE!</v>
      </c>
      <c r="M154" s="55"/>
      <c r="N154" s="56"/>
      <c r="O154" s="57"/>
      <c r="P154" s="57"/>
      <c r="Q154" s="57"/>
    </row>
    <row r="155" spans="1:17" s="58" customFormat="1">
      <c r="B155" s="49"/>
      <c r="C155" s="50"/>
      <c r="D155" s="51"/>
      <c r="E155" s="53"/>
      <c r="F155" s="49"/>
      <c r="G155" s="52" t="e">
        <f>(VLOOKUP(F155,暑期營隊收費標準!$A$1:$D$87,4,FALSE))</f>
        <v>#N/A</v>
      </c>
      <c r="H155" s="52" t="e">
        <f t="shared" si="65"/>
        <v>#VALUE!</v>
      </c>
      <c r="I155" s="52" t="e">
        <f t="shared" si="59"/>
        <v>#N/A</v>
      </c>
      <c r="J155" s="54"/>
      <c r="K155" s="49" t="e">
        <f t="shared" si="66"/>
        <v>#VALUE!</v>
      </c>
      <c r="L155" s="49" t="e">
        <f t="shared" si="71"/>
        <v>#VALUE!</v>
      </c>
      <c r="M155" s="55"/>
      <c r="N155" s="56"/>
      <c r="O155" s="57"/>
      <c r="P155" s="57"/>
      <c r="Q155" s="57"/>
    </row>
    <row r="156" spans="1:17" s="58" customFormat="1">
      <c r="B156" s="49"/>
      <c r="C156" s="50"/>
      <c r="D156" s="51"/>
      <c r="E156" s="53"/>
      <c r="F156" s="49"/>
      <c r="G156" s="52" t="e">
        <f>(VLOOKUP(F156,暑期營隊收費標準!$A$1:$D$87,4,FALSE))</f>
        <v>#N/A</v>
      </c>
      <c r="H156" s="52" t="e">
        <f t="shared" si="65"/>
        <v>#VALUE!</v>
      </c>
      <c r="I156" s="52" t="e">
        <f t="shared" si="59"/>
        <v>#N/A</v>
      </c>
      <c r="J156" s="54"/>
      <c r="K156" s="49" t="e">
        <f t="shared" si="66"/>
        <v>#VALUE!</v>
      </c>
      <c r="L156" s="49" t="e">
        <f t="shared" si="71"/>
        <v>#VALUE!</v>
      </c>
      <c r="M156" s="55"/>
      <c r="N156" s="56"/>
      <c r="O156" s="57"/>
      <c r="P156" s="57"/>
      <c r="Q156" s="57"/>
    </row>
    <row r="157" spans="1:17" s="58" customFormat="1">
      <c r="B157" s="49"/>
      <c r="C157" s="50"/>
      <c r="D157" s="51"/>
      <c r="E157" s="53"/>
      <c r="F157" s="49"/>
      <c r="G157" s="52" t="e">
        <f>(VLOOKUP(F157,暑期營隊收費標準!$A$1:$D$87,4,FALSE))</f>
        <v>#N/A</v>
      </c>
      <c r="H157" s="52" t="e">
        <f t="shared" ref="H157" si="75">IF(ROUNDUP(IF(E157="整天",6,IF(((L157-K157)/(100*2))&gt;6,6,((L157-K157)/(100*2)))),0)=-1,0,ROUNDUP(IF(E157="整天",6,IF(((L157-K157)/(100*2))&gt;6,6,((L157-K157)/(100*2)))),0))</f>
        <v>#VALUE!</v>
      </c>
      <c r="I157" s="52" t="e">
        <f t="shared" si="59"/>
        <v>#N/A</v>
      </c>
      <c r="J157" s="54"/>
      <c r="K157" s="49" t="e">
        <f t="shared" si="66"/>
        <v>#VALUE!</v>
      </c>
      <c r="L157" s="49" t="e">
        <f t="shared" si="71"/>
        <v>#VALUE!</v>
      </c>
      <c r="M157" s="55"/>
      <c r="N157" s="56"/>
      <c r="O157" s="57"/>
      <c r="P157" s="57"/>
      <c r="Q157" s="57"/>
    </row>
    <row r="158" spans="1:17" s="58" customFormat="1">
      <c r="B158" s="49"/>
      <c r="C158" s="50"/>
      <c r="D158" s="51"/>
      <c r="E158" s="53"/>
      <c r="F158" s="49"/>
      <c r="G158" s="52" t="e">
        <f>(VLOOKUP(F158,暑期營隊收費標準!$A$1:$D$87,4,FALSE))</f>
        <v>#N/A</v>
      </c>
      <c r="H158" s="52" t="e">
        <f t="shared" si="65"/>
        <v>#VALUE!</v>
      </c>
      <c r="I158" s="52" t="e">
        <f t="shared" si="59"/>
        <v>#N/A</v>
      </c>
      <c r="J158" s="54"/>
      <c r="K158" s="49" t="e">
        <f t="shared" si="66"/>
        <v>#VALUE!</v>
      </c>
      <c r="L158" s="49" t="e">
        <f t="shared" si="71"/>
        <v>#VALUE!</v>
      </c>
      <c r="M158" s="55"/>
      <c r="N158" s="56"/>
      <c r="O158" s="57"/>
      <c r="P158" s="57"/>
      <c r="Q158" s="57"/>
    </row>
    <row r="159" spans="1:17" s="58" customFormat="1">
      <c r="B159" s="49"/>
      <c r="C159" s="50"/>
      <c r="D159" s="51"/>
      <c r="E159" s="53"/>
      <c r="F159" s="49"/>
      <c r="G159" s="52" t="e">
        <f>(VLOOKUP(F159,暑期營隊收費標準!$A$1:$D$87,4,FALSE))</f>
        <v>#N/A</v>
      </c>
      <c r="H159" s="52" t="e">
        <f t="shared" si="65"/>
        <v>#VALUE!</v>
      </c>
      <c r="I159" s="52" t="e">
        <f t="shared" si="59"/>
        <v>#N/A</v>
      </c>
      <c r="J159" s="54"/>
      <c r="K159" s="49" t="e">
        <f t="shared" si="66"/>
        <v>#VALUE!</v>
      </c>
      <c r="L159" s="49" t="e">
        <f t="shared" si="71"/>
        <v>#VALUE!</v>
      </c>
      <c r="M159" s="55"/>
      <c r="N159" s="56"/>
      <c r="O159" s="57"/>
      <c r="P159" s="57"/>
      <c r="Q159" s="57"/>
    </row>
    <row r="160" spans="1:17" s="58" customFormat="1">
      <c r="A160" s="72"/>
      <c r="C160" s="60"/>
      <c r="D160" s="51"/>
      <c r="E160" s="59"/>
      <c r="G160" s="52" t="e">
        <f>(VLOOKUP(F160,暑期營隊收費標準!$A$1:$D$87,4,FALSE))</f>
        <v>#N/A</v>
      </c>
      <c r="H160" s="52" t="e">
        <f t="shared" si="65"/>
        <v>#VALUE!</v>
      </c>
      <c r="I160" s="52" t="e">
        <f t="shared" si="59"/>
        <v>#N/A</v>
      </c>
      <c r="J160" s="66"/>
      <c r="K160" s="49" t="e">
        <f t="shared" si="66"/>
        <v>#VALUE!</v>
      </c>
      <c r="L160" s="49" t="e">
        <f t="shared" si="71"/>
        <v>#VALUE!</v>
      </c>
      <c r="M160" s="73"/>
      <c r="N160" s="72"/>
      <c r="O160" s="72"/>
      <c r="P160" s="72"/>
      <c r="Q160" s="72"/>
    </row>
    <row r="161" spans="3:17" s="58" customFormat="1">
      <c r="C161" s="50"/>
      <c r="D161" s="51"/>
      <c r="E161" s="59"/>
      <c r="G161" s="52" t="e">
        <f>(VLOOKUP(F161,暑期營隊收費標準!$A$1:$D$87,4,FALSE))</f>
        <v>#N/A</v>
      </c>
      <c r="H161" s="52" t="e">
        <f t="shared" si="65"/>
        <v>#VALUE!</v>
      </c>
      <c r="I161" s="52" t="e">
        <f t="shared" si="59"/>
        <v>#N/A</v>
      </c>
      <c r="J161" s="66"/>
      <c r="K161" s="49" t="e">
        <f t="shared" si="66"/>
        <v>#VALUE!</v>
      </c>
      <c r="L161" s="49" t="e">
        <f t="shared" si="71"/>
        <v>#VALUE!</v>
      </c>
      <c r="M161" s="55"/>
      <c r="N161" s="56"/>
      <c r="O161" s="57"/>
      <c r="P161" s="57"/>
      <c r="Q161" s="57"/>
    </row>
    <row r="162" spans="3:17" s="58" customFormat="1">
      <c r="C162" s="50"/>
      <c r="D162" s="51"/>
      <c r="E162" s="59"/>
      <c r="G162" s="52" t="e">
        <f>(VLOOKUP(F162,暑期營隊收費標準!$A$1:$D$87,4,FALSE))</f>
        <v>#N/A</v>
      </c>
      <c r="H162" s="52" t="e">
        <f t="shared" si="65"/>
        <v>#VALUE!</v>
      </c>
      <c r="I162" s="52" t="e">
        <f t="shared" si="59"/>
        <v>#N/A</v>
      </c>
      <c r="J162" s="66"/>
      <c r="K162" s="49" t="e">
        <f t="shared" si="66"/>
        <v>#VALUE!</v>
      </c>
      <c r="L162" s="49" t="e">
        <f t="shared" si="71"/>
        <v>#VALUE!</v>
      </c>
      <c r="M162" s="55"/>
      <c r="N162" s="56"/>
      <c r="O162" s="57"/>
      <c r="P162" s="57"/>
      <c r="Q162" s="57"/>
    </row>
    <row r="163" spans="3:17" s="58" customFormat="1">
      <c r="C163" s="50"/>
      <c r="D163" s="51"/>
      <c r="E163" s="59"/>
      <c r="G163" s="52" t="e">
        <f>(VLOOKUP(F163,暑期營隊收費標準!$A$1:$D$87,4,FALSE))</f>
        <v>#N/A</v>
      </c>
      <c r="H163" s="52" t="e">
        <f t="shared" si="65"/>
        <v>#VALUE!</v>
      </c>
      <c r="I163" s="52" t="e">
        <f t="shared" si="59"/>
        <v>#N/A</v>
      </c>
      <c r="J163" s="66"/>
      <c r="K163" s="49" t="e">
        <f t="shared" si="66"/>
        <v>#VALUE!</v>
      </c>
      <c r="L163" s="49" t="e">
        <f t="shared" si="71"/>
        <v>#VALUE!</v>
      </c>
      <c r="M163" s="55"/>
      <c r="N163" s="56"/>
      <c r="O163" s="57"/>
      <c r="P163" s="57"/>
      <c r="Q163" s="57"/>
    </row>
    <row r="164" spans="3:17" s="58" customFormat="1">
      <c r="C164" s="50"/>
      <c r="D164" s="51"/>
      <c r="E164" s="59"/>
      <c r="G164" s="52" t="e">
        <f>(VLOOKUP(F164,暑期營隊收費標準!$A$1:$D$87,4,FALSE))</f>
        <v>#N/A</v>
      </c>
      <c r="H164" s="52" t="e">
        <f t="shared" si="65"/>
        <v>#VALUE!</v>
      </c>
      <c r="I164" s="52" t="e">
        <f t="shared" si="59"/>
        <v>#N/A</v>
      </c>
      <c r="J164" s="66"/>
      <c r="K164" s="49" t="e">
        <f t="shared" si="66"/>
        <v>#VALUE!</v>
      </c>
      <c r="L164" s="49" t="e">
        <f t="shared" si="71"/>
        <v>#VALUE!</v>
      </c>
      <c r="M164" s="55"/>
      <c r="N164" s="56"/>
      <c r="O164" s="57"/>
      <c r="P164" s="57"/>
      <c r="Q164" s="57"/>
    </row>
    <row r="165" spans="3:17" s="58" customFormat="1">
      <c r="C165" s="50"/>
      <c r="D165" s="51"/>
      <c r="E165" s="59"/>
      <c r="G165" s="52" t="e">
        <f>(VLOOKUP(F165,暑期營隊收費標準!$A$1:$D$87,4,FALSE))</f>
        <v>#N/A</v>
      </c>
      <c r="H165" s="52" t="e">
        <f t="shared" si="65"/>
        <v>#VALUE!</v>
      </c>
      <c r="I165" s="52" t="e">
        <f t="shared" si="59"/>
        <v>#N/A</v>
      </c>
      <c r="J165" s="54"/>
      <c r="K165" s="49" t="e">
        <f t="shared" si="66"/>
        <v>#VALUE!</v>
      </c>
      <c r="L165" s="49" t="e">
        <f t="shared" si="71"/>
        <v>#VALUE!</v>
      </c>
      <c r="M165" s="55"/>
      <c r="N165" s="56"/>
      <c r="O165" s="57"/>
      <c r="P165" s="57"/>
      <c r="Q165" s="57"/>
    </row>
    <row r="166" spans="3:17" s="58" customFormat="1">
      <c r="C166" s="50"/>
      <c r="D166" s="51"/>
      <c r="E166" s="53"/>
      <c r="G166" s="52" t="e">
        <f>(VLOOKUP(F166,暑期營隊收費標準!$A$1:$D$87,4,FALSE))</f>
        <v>#N/A</v>
      </c>
      <c r="H166" s="52" t="e">
        <f t="shared" si="65"/>
        <v>#VALUE!</v>
      </c>
      <c r="I166" s="52" t="e">
        <f t="shared" si="59"/>
        <v>#N/A</v>
      </c>
      <c r="J166" s="66"/>
      <c r="K166" s="49" t="e">
        <f t="shared" si="66"/>
        <v>#VALUE!</v>
      </c>
      <c r="L166" s="49" t="e">
        <f t="shared" si="71"/>
        <v>#VALUE!</v>
      </c>
      <c r="M166" s="55"/>
      <c r="N166" s="56"/>
      <c r="O166" s="57"/>
      <c r="P166" s="57"/>
      <c r="Q166" s="57"/>
    </row>
    <row r="167" spans="3:17" s="58" customFormat="1">
      <c r="C167" s="50"/>
      <c r="D167" s="51"/>
      <c r="E167" s="53"/>
      <c r="F167" s="49"/>
      <c r="G167" s="52" t="e">
        <f>(VLOOKUP(F167,暑期營隊收費標準!$A$1:$D$87,4,FALSE))</f>
        <v>#N/A</v>
      </c>
      <c r="H167" s="52" t="e">
        <f t="shared" si="65"/>
        <v>#VALUE!</v>
      </c>
      <c r="I167" s="52" t="e">
        <f t="shared" si="59"/>
        <v>#N/A</v>
      </c>
      <c r="J167" s="54"/>
      <c r="K167" s="49" t="e">
        <f t="shared" si="66"/>
        <v>#VALUE!</v>
      </c>
      <c r="L167" s="49" t="e">
        <f t="shared" si="71"/>
        <v>#VALUE!</v>
      </c>
      <c r="M167" s="55"/>
      <c r="N167" s="56"/>
      <c r="O167" s="57"/>
      <c r="P167" s="57"/>
      <c r="Q167" s="57"/>
    </row>
    <row r="168" spans="3:17" s="58" customFormat="1">
      <c r="C168" s="50"/>
      <c r="D168" s="51"/>
      <c r="E168" s="53"/>
      <c r="F168" s="49"/>
      <c r="G168" s="52" t="e">
        <f>(VLOOKUP(F168,暑期營隊收費標準!$A$1:$D$87,4,FALSE))</f>
        <v>#N/A</v>
      </c>
      <c r="H168" s="52" t="e">
        <f t="shared" si="65"/>
        <v>#VALUE!</v>
      </c>
      <c r="I168" s="52" t="e">
        <f t="shared" si="59"/>
        <v>#N/A</v>
      </c>
      <c r="J168" s="54"/>
      <c r="K168" s="49" t="e">
        <f t="shared" si="66"/>
        <v>#VALUE!</v>
      </c>
      <c r="L168" s="49" t="e">
        <f t="shared" si="71"/>
        <v>#VALUE!</v>
      </c>
      <c r="M168" s="55"/>
      <c r="N168" s="56"/>
      <c r="O168" s="57"/>
      <c r="P168" s="57"/>
      <c r="Q168" s="57"/>
    </row>
    <row r="169" spans="3:17" s="58" customFormat="1">
      <c r="C169" s="50"/>
      <c r="D169" s="51"/>
      <c r="E169" s="53"/>
      <c r="F169" s="49"/>
      <c r="G169" s="52" t="e">
        <f>(VLOOKUP(F169,暑期營隊收費標準!$A$1:$D$87,4,FALSE))</f>
        <v>#N/A</v>
      </c>
      <c r="H169" s="52" t="e">
        <f t="shared" si="65"/>
        <v>#VALUE!</v>
      </c>
      <c r="I169" s="52" t="e">
        <f t="shared" si="59"/>
        <v>#N/A</v>
      </c>
      <c r="J169" s="54"/>
      <c r="K169" s="49" t="e">
        <f t="shared" si="66"/>
        <v>#VALUE!</v>
      </c>
      <c r="L169" s="49" t="e">
        <f t="shared" si="71"/>
        <v>#VALUE!</v>
      </c>
      <c r="M169" s="55"/>
      <c r="N169" s="56"/>
      <c r="O169" s="57"/>
      <c r="P169" s="57"/>
      <c r="Q169" s="57"/>
    </row>
    <row r="170" spans="3:17" s="58" customFormat="1">
      <c r="C170" s="50"/>
      <c r="D170" s="51"/>
      <c r="E170" s="53"/>
      <c r="F170" s="49"/>
      <c r="G170" s="52" t="e">
        <f>(VLOOKUP(F170,暑期營隊收費標準!$A$1:$D$87,4,FALSE))</f>
        <v>#N/A</v>
      </c>
      <c r="H170" s="52" t="e">
        <f t="shared" si="65"/>
        <v>#VALUE!</v>
      </c>
      <c r="I170" s="52" t="e">
        <f t="shared" si="59"/>
        <v>#N/A</v>
      </c>
      <c r="J170" s="54"/>
      <c r="K170" s="49" t="e">
        <f t="shared" si="66"/>
        <v>#VALUE!</v>
      </c>
      <c r="L170" s="49" t="e">
        <f t="shared" si="71"/>
        <v>#VALUE!</v>
      </c>
      <c r="M170" s="55"/>
      <c r="N170" s="56"/>
      <c r="O170" s="57"/>
      <c r="P170" s="57"/>
      <c r="Q170" s="57"/>
    </row>
    <row r="171" spans="3:17" s="58" customFormat="1">
      <c r="C171" s="50"/>
      <c r="D171" s="51"/>
      <c r="E171" s="53"/>
      <c r="F171" s="49"/>
      <c r="G171" s="52" t="e">
        <f>(VLOOKUP(F171,暑期營隊收費標準!$A$1:$D$87,4,FALSE))</f>
        <v>#N/A</v>
      </c>
      <c r="H171" s="52" t="e">
        <f t="shared" si="65"/>
        <v>#VALUE!</v>
      </c>
      <c r="I171" s="52" t="e">
        <f t="shared" si="59"/>
        <v>#N/A</v>
      </c>
      <c r="J171" s="54"/>
      <c r="K171" s="49" t="e">
        <f t="shared" si="66"/>
        <v>#VALUE!</v>
      </c>
      <c r="L171" s="49" t="e">
        <f t="shared" si="71"/>
        <v>#VALUE!</v>
      </c>
      <c r="M171" s="55"/>
      <c r="N171" s="56"/>
      <c r="O171" s="57"/>
      <c r="P171" s="57"/>
      <c r="Q171" s="57"/>
    </row>
    <row r="172" spans="3:17" s="58" customFormat="1">
      <c r="C172" s="50"/>
      <c r="D172" s="51"/>
      <c r="E172" s="53"/>
      <c r="F172" s="49"/>
      <c r="G172" s="52" t="e">
        <f>(VLOOKUP(F172,暑期營隊收費標準!$A$1:$D$87,4,FALSE))</f>
        <v>#N/A</v>
      </c>
      <c r="H172" s="52" t="e">
        <f t="shared" si="65"/>
        <v>#VALUE!</v>
      </c>
      <c r="I172" s="52" t="e">
        <f t="shared" si="59"/>
        <v>#N/A</v>
      </c>
      <c r="J172" s="54"/>
      <c r="K172" s="49" t="e">
        <f t="shared" si="66"/>
        <v>#VALUE!</v>
      </c>
      <c r="L172" s="49" t="e">
        <f t="shared" si="71"/>
        <v>#VALUE!</v>
      </c>
      <c r="M172" s="55"/>
      <c r="N172" s="56"/>
      <c r="O172" s="57"/>
      <c r="P172" s="57"/>
      <c r="Q172" s="57"/>
    </row>
    <row r="173" spans="3:17" s="58" customFormat="1">
      <c r="C173" s="50"/>
      <c r="D173" s="51"/>
      <c r="E173" s="53"/>
      <c r="F173" s="49"/>
      <c r="G173" s="52" t="e">
        <f>(VLOOKUP(F173,暑期營隊收費標準!$A$1:$D$87,4,FALSE))</f>
        <v>#N/A</v>
      </c>
      <c r="H173" s="52" t="e">
        <f t="shared" si="65"/>
        <v>#VALUE!</v>
      </c>
      <c r="I173" s="52" t="e">
        <f t="shared" si="59"/>
        <v>#N/A</v>
      </c>
      <c r="J173" s="54"/>
      <c r="K173" s="49" t="e">
        <f t="shared" si="66"/>
        <v>#VALUE!</v>
      </c>
      <c r="L173" s="49" t="e">
        <f t="shared" si="71"/>
        <v>#VALUE!</v>
      </c>
      <c r="M173" s="55"/>
      <c r="N173" s="56"/>
      <c r="O173" s="57"/>
      <c r="P173" s="57"/>
      <c r="Q173" s="57"/>
    </row>
    <row r="174" spans="3:17" s="58" customFormat="1">
      <c r="C174" s="50"/>
      <c r="D174" s="51"/>
      <c r="E174" s="53"/>
      <c r="F174" s="49"/>
      <c r="G174" s="52" t="e">
        <f>(VLOOKUP(F174,暑期營隊收費標準!$A$1:$D$87,4,FALSE))</f>
        <v>#N/A</v>
      </c>
      <c r="H174" s="52" t="e">
        <f t="shared" si="65"/>
        <v>#VALUE!</v>
      </c>
      <c r="I174" s="52" t="e">
        <f t="shared" si="59"/>
        <v>#N/A</v>
      </c>
      <c r="J174" s="54"/>
      <c r="K174" s="49" t="e">
        <f t="shared" si="66"/>
        <v>#VALUE!</v>
      </c>
      <c r="L174" s="49" t="e">
        <f t="shared" si="71"/>
        <v>#VALUE!</v>
      </c>
      <c r="M174" s="55"/>
      <c r="N174" s="56"/>
      <c r="O174" s="57"/>
      <c r="P174" s="57"/>
      <c r="Q174" s="57"/>
    </row>
    <row r="175" spans="3:17" s="58" customFormat="1">
      <c r="C175" s="50"/>
      <c r="D175" s="51"/>
      <c r="E175" s="53"/>
      <c r="F175" s="49"/>
      <c r="G175" s="52" t="e">
        <f>(VLOOKUP(F175,暑期營隊收費標準!$A$1:$D$87,4,FALSE))</f>
        <v>#N/A</v>
      </c>
      <c r="H175" s="52" t="e">
        <f t="shared" si="65"/>
        <v>#VALUE!</v>
      </c>
      <c r="I175" s="52" t="e">
        <f t="shared" si="59"/>
        <v>#N/A</v>
      </c>
      <c r="J175" s="54"/>
      <c r="K175" s="49" t="e">
        <f t="shared" si="66"/>
        <v>#VALUE!</v>
      </c>
      <c r="L175" s="49" t="e">
        <f t="shared" si="71"/>
        <v>#VALUE!</v>
      </c>
      <c r="M175" s="55"/>
      <c r="N175" s="56"/>
      <c r="O175" s="57"/>
      <c r="P175" s="57"/>
      <c r="Q175" s="57"/>
    </row>
    <row r="176" spans="3:17" s="58" customFormat="1">
      <c r="C176" s="50"/>
      <c r="D176" s="51"/>
      <c r="E176" s="53"/>
      <c r="F176" s="49"/>
      <c r="G176" s="52" t="e">
        <f>(VLOOKUP(F176,暑期營隊收費標準!$A$1:$D$87,4,FALSE))</f>
        <v>#N/A</v>
      </c>
      <c r="H176" s="52" t="e">
        <f t="shared" si="65"/>
        <v>#VALUE!</v>
      </c>
      <c r="I176" s="52" t="e">
        <f t="shared" si="59"/>
        <v>#N/A</v>
      </c>
      <c r="J176" s="54"/>
      <c r="K176" s="49" t="e">
        <f t="shared" si="66"/>
        <v>#VALUE!</v>
      </c>
      <c r="L176" s="49" t="e">
        <f t="shared" si="71"/>
        <v>#VALUE!</v>
      </c>
      <c r="M176" s="55"/>
      <c r="N176" s="56"/>
      <c r="O176" s="57"/>
      <c r="P176" s="57"/>
      <c r="Q176" s="57"/>
    </row>
    <row r="177" spans="3:17" s="58" customFormat="1">
      <c r="C177" s="50"/>
      <c r="D177" s="51"/>
      <c r="E177" s="53"/>
      <c r="F177" s="49"/>
      <c r="G177" s="52" t="e">
        <f>(VLOOKUP(F177,暑期營隊收費標準!$A$1:$D$87,4,FALSE))</f>
        <v>#N/A</v>
      </c>
      <c r="H177" s="52" t="e">
        <f t="shared" si="65"/>
        <v>#VALUE!</v>
      </c>
      <c r="I177" s="52" t="e">
        <f t="shared" si="59"/>
        <v>#N/A</v>
      </c>
      <c r="J177" s="54"/>
      <c r="K177" s="49" t="e">
        <f t="shared" si="66"/>
        <v>#VALUE!</v>
      </c>
      <c r="L177" s="49" t="e">
        <f t="shared" si="71"/>
        <v>#VALUE!</v>
      </c>
      <c r="M177" s="55"/>
      <c r="N177" s="56"/>
      <c r="O177" s="57"/>
      <c r="P177" s="57"/>
      <c r="Q177" s="57"/>
    </row>
    <row r="178" spans="3:17" s="58" customFormat="1">
      <c r="C178" s="50"/>
      <c r="D178" s="51"/>
      <c r="E178" s="53"/>
      <c r="F178" s="49"/>
      <c r="G178" s="52" t="e">
        <f>(VLOOKUP(F178,暑期營隊收費標準!$A$1:$D$87,4,FALSE))</f>
        <v>#N/A</v>
      </c>
      <c r="H178" s="52" t="e">
        <f t="shared" si="65"/>
        <v>#VALUE!</v>
      </c>
      <c r="I178" s="52" t="e">
        <f t="shared" si="59"/>
        <v>#N/A</v>
      </c>
      <c r="J178" s="54"/>
      <c r="K178" s="49" t="e">
        <f t="shared" si="66"/>
        <v>#VALUE!</v>
      </c>
      <c r="L178" s="49" t="e">
        <f t="shared" si="71"/>
        <v>#VALUE!</v>
      </c>
      <c r="M178" s="55"/>
      <c r="N178" s="56"/>
      <c r="O178" s="57"/>
      <c r="P178" s="57"/>
      <c r="Q178" s="57"/>
    </row>
    <row r="179" spans="3:17" s="58" customFormat="1">
      <c r="C179" s="50"/>
      <c r="D179" s="51"/>
      <c r="E179" s="53"/>
      <c r="F179" s="49"/>
      <c r="G179" s="52" t="e">
        <f>(VLOOKUP(F179,暑期營隊收費標準!$A$1:$D$87,4,FALSE))</f>
        <v>#N/A</v>
      </c>
      <c r="H179" s="52" t="e">
        <f t="shared" si="65"/>
        <v>#VALUE!</v>
      </c>
      <c r="I179" s="52" t="e">
        <f t="shared" si="59"/>
        <v>#N/A</v>
      </c>
      <c r="J179" s="54"/>
      <c r="K179" s="49" t="e">
        <f t="shared" si="66"/>
        <v>#VALUE!</v>
      </c>
      <c r="L179" s="49" t="e">
        <f t="shared" si="71"/>
        <v>#VALUE!</v>
      </c>
      <c r="M179" s="55"/>
      <c r="N179" s="56"/>
      <c r="O179" s="57"/>
      <c r="P179" s="57"/>
      <c r="Q179" s="57"/>
    </row>
    <row r="180" spans="3:17" s="58" customFormat="1">
      <c r="C180" s="50"/>
      <c r="D180" s="51"/>
      <c r="E180" s="53"/>
      <c r="F180" s="49"/>
      <c r="G180" s="52" t="e">
        <f>(VLOOKUP(F180,暑期營隊收費標準!$A$1:$D$87,4,FALSE))</f>
        <v>#N/A</v>
      </c>
      <c r="H180" s="52" t="e">
        <f t="shared" si="65"/>
        <v>#VALUE!</v>
      </c>
      <c r="I180" s="52" t="e">
        <f t="shared" si="59"/>
        <v>#N/A</v>
      </c>
      <c r="J180" s="54"/>
      <c r="K180" s="49" t="e">
        <f t="shared" si="66"/>
        <v>#VALUE!</v>
      </c>
      <c r="L180" s="49" t="e">
        <f t="shared" si="71"/>
        <v>#VALUE!</v>
      </c>
      <c r="M180" s="55"/>
      <c r="N180" s="56"/>
      <c r="O180" s="57"/>
      <c r="P180" s="57"/>
      <c r="Q180" s="57"/>
    </row>
    <row r="181" spans="3:17" s="58" customFormat="1">
      <c r="C181" s="50"/>
      <c r="D181" s="51"/>
      <c r="E181" s="53"/>
      <c r="F181" s="49"/>
      <c r="G181" s="52" t="e">
        <f>(VLOOKUP(F181,暑期營隊收費標準!$A$1:$D$87,4,FALSE))</f>
        <v>#N/A</v>
      </c>
      <c r="H181" s="52" t="e">
        <f t="shared" si="65"/>
        <v>#VALUE!</v>
      </c>
      <c r="I181" s="52" t="e">
        <f t="shared" si="59"/>
        <v>#N/A</v>
      </c>
      <c r="J181" s="54"/>
      <c r="K181" s="49" t="e">
        <f t="shared" si="66"/>
        <v>#VALUE!</v>
      </c>
      <c r="L181" s="49" t="e">
        <f t="shared" si="71"/>
        <v>#VALUE!</v>
      </c>
      <c r="M181" s="55"/>
      <c r="N181" s="56"/>
      <c r="O181" s="57"/>
      <c r="P181" s="57"/>
      <c r="Q181" s="57"/>
    </row>
    <row r="182" spans="3:17" s="58" customFormat="1">
      <c r="C182" s="50"/>
      <c r="D182" s="51"/>
      <c r="E182" s="53"/>
      <c r="F182" s="49"/>
      <c r="G182" s="52" t="e">
        <f>(VLOOKUP(F182,暑期營隊收費標準!$A$1:$D$87,4,FALSE))</f>
        <v>#N/A</v>
      </c>
      <c r="H182" s="52" t="e">
        <f t="shared" si="65"/>
        <v>#VALUE!</v>
      </c>
      <c r="I182" s="52" t="e">
        <f t="shared" si="59"/>
        <v>#N/A</v>
      </c>
      <c r="J182" s="54"/>
      <c r="K182" s="49" t="e">
        <f t="shared" si="66"/>
        <v>#VALUE!</v>
      </c>
      <c r="L182" s="49" t="e">
        <f t="shared" si="71"/>
        <v>#VALUE!</v>
      </c>
      <c r="M182" s="55"/>
      <c r="N182" s="56"/>
      <c r="O182" s="57"/>
      <c r="P182" s="57"/>
      <c r="Q182" s="57"/>
    </row>
    <row r="183" spans="3:17" s="58" customFormat="1">
      <c r="C183" s="50"/>
      <c r="D183" s="51"/>
      <c r="E183" s="53"/>
      <c r="F183" s="49"/>
      <c r="G183" s="52" t="e">
        <f>(VLOOKUP(F183,暑期營隊收費標準!$A$1:$D$87,4,FALSE))</f>
        <v>#N/A</v>
      </c>
      <c r="H183" s="52" t="e">
        <f t="shared" si="65"/>
        <v>#VALUE!</v>
      </c>
      <c r="I183" s="52" t="e">
        <f t="shared" si="59"/>
        <v>#N/A</v>
      </c>
      <c r="J183" s="54"/>
      <c r="K183" s="49" t="e">
        <f t="shared" si="66"/>
        <v>#VALUE!</v>
      </c>
      <c r="L183" s="49" t="e">
        <f t="shared" si="71"/>
        <v>#VALUE!</v>
      </c>
      <c r="M183" s="55"/>
      <c r="N183" s="56"/>
      <c r="O183" s="57"/>
      <c r="P183" s="57"/>
      <c r="Q183" s="57"/>
    </row>
    <row r="184" spans="3:17" s="58" customFormat="1">
      <c r="C184" s="50"/>
      <c r="D184" s="51"/>
      <c r="E184" s="53"/>
      <c r="F184" s="49"/>
      <c r="G184" s="52" t="e">
        <f>(VLOOKUP(F184,暑期營隊收費標準!$A$1:$D$87,4,FALSE))</f>
        <v>#N/A</v>
      </c>
      <c r="H184" s="52" t="e">
        <f t="shared" si="65"/>
        <v>#VALUE!</v>
      </c>
      <c r="I184" s="52" t="e">
        <f t="shared" si="59"/>
        <v>#N/A</v>
      </c>
      <c r="J184" s="54"/>
      <c r="K184" s="49" t="e">
        <f t="shared" si="66"/>
        <v>#VALUE!</v>
      </c>
      <c r="L184" s="49" t="e">
        <f t="shared" si="71"/>
        <v>#VALUE!</v>
      </c>
      <c r="M184" s="55"/>
      <c r="N184" s="56"/>
      <c r="O184" s="57"/>
      <c r="P184" s="57"/>
      <c r="Q184" s="57"/>
    </row>
    <row r="185" spans="3:17" s="58" customFormat="1">
      <c r="C185" s="50"/>
      <c r="D185" s="51"/>
      <c r="E185" s="53"/>
      <c r="F185" s="49"/>
      <c r="G185" s="52" t="e">
        <f>(VLOOKUP(F185,暑期營隊收費標準!$A$1:$D$87,4,FALSE))</f>
        <v>#N/A</v>
      </c>
      <c r="H185" s="52" t="e">
        <f t="shared" si="65"/>
        <v>#VALUE!</v>
      </c>
      <c r="I185" s="52" t="e">
        <f t="shared" si="59"/>
        <v>#N/A</v>
      </c>
      <c r="J185" s="54"/>
      <c r="K185" s="49" t="e">
        <f t="shared" si="66"/>
        <v>#VALUE!</v>
      </c>
      <c r="L185" s="49" t="e">
        <f t="shared" si="71"/>
        <v>#VALUE!</v>
      </c>
      <c r="M185" s="55"/>
      <c r="N185" s="56"/>
      <c r="O185" s="57"/>
      <c r="P185" s="57"/>
      <c r="Q185" s="57"/>
    </row>
    <row r="186" spans="3:17" s="58" customFormat="1">
      <c r="C186" s="50"/>
      <c r="D186" s="51"/>
      <c r="E186" s="53"/>
      <c r="F186" s="49"/>
      <c r="G186" s="52" t="e">
        <f>(VLOOKUP(F186,暑期營隊收費標準!$A$1:$D$87,4,FALSE))</f>
        <v>#N/A</v>
      </c>
      <c r="H186" s="52" t="e">
        <f t="shared" si="65"/>
        <v>#VALUE!</v>
      </c>
      <c r="I186" s="52" t="e">
        <f t="shared" si="59"/>
        <v>#N/A</v>
      </c>
      <c r="J186" s="54"/>
      <c r="K186" s="49" t="e">
        <f t="shared" si="66"/>
        <v>#VALUE!</v>
      </c>
      <c r="L186" s="49" t="e">
        <f t="shared" si="71"/>
        <v>#VALUE!</v>
      </c>
      <c r="M186" s="55"/>
      <c r="N186" s="56"/>
      <c r="O186" s="57"/>
      <c r="P186" s="57"/>
      <c r="Q186" s="57"/>
    </row>
    <row r="187" spans="3:17" s="58" customFormat="1">
      <c r="C187" s="50"/>
      <c r="D187" s="51"/>
      <c r="E187" s="53"/>
      <c r="F187" s="49"/>
      <c r="G187" s="52" t="e">
        <f>(VLOOKUP(F187,暑期營隊收費標準!$A$1:$D$87,4,FALSE))</f>
        <v>#N/A</v>
      </c>
      <c r="H187" s="52" t="e">
        <f t="shared" si="65"/>
        <v>#VALUE!</v>
      </c>
      <c r="I187" s="52" t="e">
        <f t="shared" si="59"/>
        <v>#N/A</v>
      </c>
      <c r="J187" s="54"/>
      <c r="K187" s="49" t="e">
        <f t="shared" si="66"/>
        <v>#VALUE!</v>
      </c>
      <c r="L187" s="49" t="e">
        <f t="shared" si="71"/>
        <v>#VALUE!</v>
      </c>
      <c r="M187" s="55"/>
      <c r="N187" s="56"/>
      <c r="O187" s="57"/>
      <c r="P187" s="57"/>
      <c r="Q187" s="57"/>
    </row>
    <row r="188" spans="3:17" s="58" customFormat="1">
      <c r="C188" s="50"/>
      <c r="D188" s="51"/>
      <c r="E188" s="53"/>
      <c r="F188" s="49"/>
      <c r="G188" s="52" t="e">
        <f>(VLOOKUP(F188,暑期營隊收費標準!$A$1:$D$87,4,FALSE))</f>
        <v>#N/A</v>
      </c>
      <c r="H188" s="52" t="e">
        <f t="shared" si="65"/>
        <v>#VALUE!</v>
      </c>
      <c r="I188" s="52" t="e">
        <f t="shared" si="59"/>
        <v>#N/A</v>
      </c>
      <c r="J188" s="54"/>
      <c r="K188" s="49" t="e">
        <f t="shared" si="66"/>
        <v>#VALUE!</v>
      </c>
      <c r="L188" s="49" t="e">
        <f t="shared" si="71"/>
        <v>#VALUE!</v>
      </c>
      <c r="M188" s="55"/>
      <c r="N188" s="56"/>
      <c r="O188" s="57"/>
      <c r="P188" s="57"/>
      <c r="Q188" s="57"/>
    </row>
    <row r="189" spans="3:17" s="58" customFormat="1">
      <c r="C189" s="50"/>
      <c r="D189" s="51"/>
      <c r="E189" s="53"/>
      <c r="F189" s="49"/>
      <c r="G189" s="52" t="e">
        <f>(VLOOKUP(F189,暑期營隊收費標準!$A$1:$D$87,4,FALSE))</f>
        <v>#N/A</v>
      </c>
      <c r="H189" s="52" t="e">
        <f t="shared" si="65"/>
        <v>#VALUE!</v>
      </c>
      <c r="I189" s="52" t="e">
        <f t="shared" si="59"/>
        <v>#N/A</v>
      </c>
      <c r="J189" s="54"/>
      <c r="K189" s="49" t="e">
        <f t="shared" si="66"/>
        <v>#VALUE!</v>
      </c>
      <c r="L189" s="49" t="e">
        <f t="shared" si="71"/>
        <v>#VALUE!</v>
      </c>
      <c r="M189" s="55"/>
      <c r="N189" s="56"/>
      <c r="O189" s="57"/>
      <c r="P189" s="57"/>
      <c r="Q189" s="57"/>
    </row>
    <row r="190" spans="3:17" s="58" customFormat="1">
      <c r="C190" s="50"/>
      <c r="D190" s="51"/>
      <c r="E190" s="53"/>
      <c r="F190" s="49"/>
      <c r="G190" s="52" t="e">
        <f>(VLOOKUP(F190,暑期營隊收費標準!$A$1:$D$87,4,FALSE))</f>
        <v>#N/A</v>
      </c>
      <c r="H190" s="52" t="e">
        <f t="shared" si="65"/>
        <v>#VALUE!</v>
      </c>
      <c r="I190" s="52" t="e">
        <f t="shared" si="59"/>
        <v>#N/A</v>
      </c>
      <c r="J190" s="54"/>
      <c r="K190" s="49" t="e">
        <f t="shared" si="66"/>
        <v>#VALUE!</v>
      </c>
      <c r="L190" s="49" t="e">
        <f t="shared" si="71"/>
        <v>#VALUE!</v>
      </c>
      <c r="M190" s="55"/>
      <c r="N190" s="56"/>
      <c r="O190" s="57"/>
      <c r="P190" s="57"/>
      <c r="Q190" s="57"/>
    </row>
    <row r="191" spans="3:17" s="58" customFormat="1">
      <c r="C191" s="50"/>
      <c r="D191" s="51"/>
      <c r="E191" s="53"/>
      <c r="F191" s="49"/>
      <c r="G191" s="52" t="e">
        <f>(VLOOKUP(F191,暑期營隊收費標準!$A$1:$D$87,4,FALSE))</f>
        <v>#N/A</v>
      </c>
      <c r="H191" s="52" t="e">
        <f t="shared" si="65"/>
        <v>#VALUE!</v>
      </c>
      <c r="I191" s="52" t="e">
        <f t="shared" si="59"/>
        <v>#N/A</v>
      </c>
      <c r="J191" s="54"/>
      <c r="K191" s="49" t="e">
        <f t="shared" si="66"/>
        <v>#VALUE!</v>
      </c>
      <c r="L191" s="49" t="e">
        <f t="shared" si="71"/>
        <v>#VALUE!</v>
      </c>
      <c r="M191" s="55"/>
      <c r="N191" s="56"/>
      <c r="O191" s="57"/>
      <c r="P191" s="57"/>
      <c r="Q191" s="57"/>
    </row>
    <row r="192" spans="3:17" s="58" customFormat="1">
      <c r="C192" s="50"/>
      <c r="D192" s="51"/>
      <c r="E192" s="53"/>
      <c r="F192" s="49"/>
      <c r="G192" s="52" t="e">
        <f>(VLOOKUP(F192,暑期營隊收費標準!$A$1:$D$87,4,FALSE))</f>
        <v>#N/A</v>
      </c>
      <c r="H192" s="52" t="e">
        <f t="shared" si="65"/>
        <v>#VALUE!</v>
      </c>
      <c r="I192" s="52" t="e">
        <f t="shared" si="59"/>
        <v>#N/A</v>
      </c>
      <c r="J192" s="54"/>
      <c r="K192" s="49" t="e">
        <f t="shared" si="66"/>
        <v>#VALUE!</v>
      </c>
      <c r="L192" s="49" t="e">
        <f t="shared" si="71"/>
        <v>#VALUE!</v>
      </c>
      <c r="M192" s="55"/>
      <c r="N192" s="56"/>
      <c r="O192" s="57"/>
      <c r="P192" s="57"/>
      <c r="Q192" s="57"/>
    </row>
    <row r="193" spans="2:17" s="58" customFormat="1">
      <c r="C193" s="50"/>
      <c r="D193" s="51"/>
      <c r="E193" s="53"/>
      <c r="F193" s="49"/>
      <c r="G193" s="52" t="e">
        <f>(VLOOKUP(F193,暑期營隊收費標準!$A$1:$D$87,4,FALSE))</f>
        <v>#N/A</v>
      </c>
      <c r="H193" s="52" t="e">
        <f t="shared" si="65"/>
        <v>#VALUE!</v>
      </c>
      <c r="I193" s="52" t="e">
        <f t="shared" si="59"/>
        <v>#N/A</v>
      </c>
      <c r="J193" s="54"/>
      <c r="K193" s="49" t="e">
        <f t="shared" si="66"/>
        <v>#VALUE!</v>
      </c>
      <c r="L193" s="49" t="e">
        <f t="shared" si="71"/>
        <v>#VALUE!</v>
      </c>
      <c r="M193" s="55"/>
      <c r="N193" s="56"/>
      <c r="O193" s="57"/>
      <c r="P193" s="57"/>
      <c r="Q193" s="57"/>
    </row>
    <row r="194" spans="2:17" s="58" customFormat="1">
      <c r="C194" s="50"/>
      <c r="D194" s="51"/>
      <c r="E194" s="53"/>
      <c r="F194" s="49"/>
      <c r="G194" s="52" t="e">
        <f>(VLOOKUP(F194,暑期營隊收費標準!$A$1:$D$87,4,FALSE))</f>
        <v>#N/A</v>
      </c>
      <c r="H194" s="52" t="e">
        <f t="shared" si="65"/>
        <v>#VALUE!</v>
      </c>
      <c r="I194" s="52" t="e">
        <f t="shared" ref="I194:I257" si="76">IF(OR(J194="行前訓空調免費",J194="行前訓不需空調",J194="營期間不需空調",J194="非上班時間"),0,G194*H194)</f>
        <v>#N/A</v>
      </c>
      <c r="J194" s="54"/>
      <c r="K194" s="49" t="e">
        <f t="shared" si="66"/>
        <v>#VALUE!</v>
      </c>
      <c r="L194" s="49" t="e">
        <f t="shared" si="71"/>
        <v>#VALUE!</v>
      </c>
      <c r="M194" s="55"/>
      <c r="N194" s="56"/>
      <c r="O194" s="57"/>
      <c r="P194" s="57"/>
      <c r="Q194" s="57"/>
    </row>
    <row r="195" spans="2:17" s="58" customFormat="1">
      <c r="C195" s="50"/>
      <c r="D195" s="51"/>
      <c r="E195" s="53"/>
      <c r="F195" s="49"/>
      <c r="G195" s="52" t="e">
        <f>(VLOOKUP(F195,暑期營隊收費標準!$A$1:$D$87,4,FALSE))</f>
        <v>#N/A</v>
      </c>
      <c r="H195" s="52" t="e">
        <f t="shared" si="65"/>
        <v>#VALUE!</v>
      </c>
      <c r="I195" s="52" t="e">
        <f t="shared" si="76"/>
        <v>#N/A</v>
      </c>
      <c r="J195" s="54"/>
      <c r="K195" s="49" t="e">
        <f t="shared" si="66"/>
        <v>#VALUE!</v>
      </c>
      <c r="L195" s="49" t="e">
        <f t="shared" si="71"/>
        <v>#VALUE!</v>
      </c>
      <c r="M195" s="55"/>
      <c r="N195" s="56"/>
      <c r="O195" s="57"/>
      <c r="P195" s="57"/>
      <c r="Q195" s="57"/>
    </row>
    <row r="196" spans="2:17" s="58" customFormat="1">
      <c r="C196" s="50"/>
      <c r="D196" s="51"/>
      <c r="E196" s="53"/>
      <c r="F196" s="49"/>
      <c r="G196" s="52" t="e">
        <f>(VLOOKUP(F196,暑期營隊收費標準!$A$1:$D$87,4,FALSE))</f>
        <v>#N/A</v>
      </c>
      <c r="H196" s="52" t="e">
        <f t="shared" si="65"/>
        <v>#VALUE!</v>
      </c>
      <c r="I196" s="52" t="e">
        <f t="shared" si="76"/>
        <v>#N/A</v>
      </c>
      <c r="J196" s="54"/>
      <c r="K196" s="49" t="e">
        <f t="shared" si="66"/>
        <v>#VALUE!</v>
      </c>
      <c r="L196" s="49" t="e">
        <f t="shared" si="71"/>
        <v>#VALUE!</v>
      </c>
      <c r="M196" s="55"/>
      <c r="N196" s="56"/>
      <c r="O196" s="57"/>
      <c r="P196" s="57"/>
      <c r="Q196" s="57"/>
    </row>
    <row r="197" spans="2:17" s="58" customFormat="1">
      <c r="C197" s="50"/>
      <c r="D197" s="51"/>
      <c r="E197" s="53"/>
      <c r="F197" s="49"/>
      <c r="G197" s="52" t="e">
        <f>(VLOOKUP(F197,暑期營隊收費標準!$A$1:$D$87,4,FALSE))</f>
        <v>#N/A</v>
      </c>
      <c r="H197" s="52" t="e">
        <f t="shared" si="65"/>
        <v>#VALUE!</v>
      </c>
      <c r="I197" s="52" t="e">
        <f t="shared" si="76"/>
        <v>#N/A</v>
      </c>
      <c r="J197" s="54"/>
      <c r="K197" s="49" t="e">
        <f t="shared" si="66"/>
        <v>#VALUE!</v>
      </c>
      <c r="L197" s="49" t="e">
        <f t="shared" si="71"/>
        <v>#VALUE!</v>
      </c>
      <c r="M197" s="55"/>
      <c r="N197" s="56"/>
      <c r="O197" s="57"/>
      <c r="P197" s="57"/>
      <c r="Q197" s="57"/>
    </row>
    <row r="198" spans="2:17" s="58" customFormat="1">
      <c r="C198" s="60"/>
      <c r="D198" s="51"/>
      <c r="E198" s="59"/>
      <c r="G198" s="52" t="e">
        <f>(VLOOKUP(F198,暑期營隊收費標準!$A$1:$D$87,4,FALSE))</f>
        <v>#N/A</v>
      </c>
      <c r="H198" s="52" t="e">
        <f t="shared" si="65"/>
        <v>#VALUE!</v>
      </c>
      <c r="I198" s="52" t="e">
        <f t="shared" si="76"/>
        <v>#N/A</v>
      </c>
      <c r="J198" s="54"/>
      <c r="K198" s="49" t="e">
        <f t="shared" si="66"/>
        <v>#VALUE!</v>
      </c>
      <c r="L198" s="49" t="e">
        <f t="shared" si="71"/>
        <v>#VALUE!</v>
      </c>
      <c r="M198" s="55"/>
      <c r="N198" s="56"/>
      <c r="O198" s="57"/>
      <c r="P198" s="57"/>
      <c r="Q198" s="57"/>
    </row>
    <row r="199" spans="2:17" s="58" customFormat="1">
      <c r="B199" s="49"/>
      <c r="C199" s="50"/>
      <c r="D199" s="51"/>
      <c r="E199" s="53"/>
      <c r="F199" s="49"/>
      <c r="G199" s="52" t="e">
        <f>(VLOOKUP(F199,暑期營隊收費標準!$A$1:$D$87,4,FALSE))</f>
        <v>#N/A</v>
      </c>
      <c r="H199" s="52" t="e">
        <f t="shared" si="65"/>
        <v>#VALUE!</v>
      </c>
      <c r="I199" s="52" t="e">
        <f t="shared" si="76"/>
        <v>#N/A</v>
      </c>
      <c r="J199" s="54"/>
      <c r="K199" s="49" t="e">
        <f t="shared" si="66"/>
        <v>#VALUE!</v>
      </c>
      <c r="L199" s="49" t="e">
        <f t="shared" si="71"/>
        <v>#VALUE!</v>
      </c>
      <c r="M199" s="55"/>
      <c r="N199" s="56"/>
      <c r="O199" s="57"/>
      <c r="P199" s="57"/>
      <c r="Q199" s="57"/>
    </row>
    <row r="200" spans="2:17" s="58" customFormat="1">
      <c r="B200" s="49"/>
      <c r="C200" s="50"/>
      <c r="D200" s="51"/>
      <c r="E200" s="53"/>
      <c r="F200" s="49"/>
      <c r="G200" s="52" t="e">
        <f>(VLOOKUP(F200,暑期營隊收費標準!$A$1:$D$87,4,FALSE))</f>
        <v>#N/A</v>
      </c>
      <c r="H200" s="52" t="e">
        <f t="shared" si="65"/>
        <v>#VALUE!</v>
      </c>
      <c r="I200" s="52" t="e">
        <f t="shared" si="76"/>
        <v>#N/A</v>
      </c>
      <c r="J200" s="54"/>
      <c r="K200" s="49" t="e">
        <f t="shared" si="66"/>
        <v>#VALUE!</v>
      </c>
      <c r="L200" s="49" t="e">
        <f t="shared" si="71"/>
        <v>#VALUE!</v>
      </c>
      <c r="M200" s="55"/>
      <c r="N200" s="56"/>
      <c r="O200" s="57"/>
      <c r="P200" s="57"/>
      <c r="Q200" s="57"/>
    </row>
    <row r="201" spans="2:17" s="58" customFormat="1">
      <c r="B201" s="49"/>
      <c r="C201" s="50"/>
      <c r="D201" s="51"/>
      <c r="E201" s="53"/>
      <c r="F201" s="49"/>
      <c r="G201" s="52" t="e">
        <f>(VLOOKUP(F201,暑期營隊收費標準!$A$1:$D$87,4,FALSE))</f>
        <v>#N/A</v>
      </c>
      <c r="H201" s="52" t="e">
        <f t="shared" si="65"/>
        <v>#VALUE!</v>
      </c>
      <c r="I201" s="52" t="e">
        <f t="shared" si="76"/>
        <v>#N/A</v>
      </c>
      <c r="J201" s="54"/>
      <c r="K201" s="49" t="e">
        <f t="shared" si="66"/>
        <v>#VALUE!</v>
      </c>
      <c r="L201" s="49" t="e">
        <f t="shared" si="71"/>
        <v>#VALUE!</v>
      </c>
      <c r="M201" s="55"/>
      <c r="N201" s="56"/>
      <c r="O201" s="57"/>
      <c r="P201" s="57"/>
      <c r="Q201" s="57"/>
    </row>
    <row r="202" spans="2:17" s="58" customFormat="1">
      <c r="B202" s="49"/>
      <c r="C202" s="50"/>
      <c r="D202" s="51"/>
      <c r="E202" s="53"/>
      <c r="F202" s="49"/>
      <c r="G202" s="52" t="e">
        <f>(VLOOKUP(F202,暑期營隊收費標準!$A$1:$D$87,4,FALSE))</f>
        <v>#N/A</v>
      </c>
      <c r="H202" s="52" t="e">
        <f t="shared" si="65"/>
        <v>#VALUE!</v>
      </c>
      <c r="I202" s="52" t="e">
        <f t="shared" si="76"/>
        <v>#N/A</v>
      </c>
      <c r="J202" s="54"/>
      <c r="K202" s="49" t="e">
        <f t="shared" si="66"/>
        <v>#VALUE!</v>
      </c>
      <c r="L202" s="49" t="e">
        <f t="shared" si="71"/>
        <v>#VALUE!</v>
      </c>
      <c r="M202" s="55"/>
      <c r="N202" s="56"/>
      <c r="O202" s="57"/>
      <c r="P202" s="57"/>
      <c r="Q202" s="57"/>
    </row>
    <row r="203" spans="2:17" s="58" customFormat="1">
      <c r="B203" s="49"/>
      <c r="C203" s="50"/>
      <c r="D203" s="51"/>
      <c r="E203" s="53"/>
      <c r="F203" s="49"/>
      <c r="G203" s="52" t="e">
        <f>(VLOOKUP(F203,暑期營隊收費標準!$A$1:$D$87,4,FALSE))</f>
        <v>#N/A</v>
      </c>
      <c r="H203" s="52" t="e">
        <f t="shared" si="65"/>
        <v>#VALUE!</v>
      </c>
      <c r="I203" s="52" t="e">
        <f t="shared" si="76"/>
        <v>#N/A</v>
      </c>
      <c r="J203" s="54"/>
      <c r="K203" s="49" t="e">
        <f t="shared" si="66"/>
        <v>#VALUE!</v>
      </c>
      <c r="L203" s="49" t="e">
        <f t="shared" si="71"/>
        <v>#VALUE!</v>
      </c>
      <c r="M203" s="55"/>
      <c r="N203" s="56"/>
      <c r="O203" s="57"/>
      <c r="P203" s="57"/>
      <c r="Q203" s="57"/>
    </row>
    <row r="204" spans="2:17" s="58" customFormat="1">
      <c r="B204" s="49"/>
      <c r="C204" s="50"/>
      <c r="D204" s="51"/>
      <c r="E204" s="53"/>
      <c r="F204" s="49"/>
      <c r="G204" s="52" t="e">
        <f>(VLOOKUP(F204,暑期營隊收費標準!$A$1:$D$87,4,FALSE))</f>
        <v>#N/A</v>
      </c>
      <c r="H204" s="52" t="e">
        <f t="shared" si="65"/>
        <v>#VALUE!</v>
      </c>
      <c r="I204" s="52" t="e">
        <f t="shared" si="76"/>
        <v>#N/A</v>
      </c>
      <c r="J204" s="54"/>
      <c r="K204" s="49" t="e">
        <f t="shared" si="66"/>
        <v>#VALUE!</v>
      </c>
      <c r="L204" s="49" t="e">
        <f t="shared" si="71"/>
        <v>#VALUE!</v>
      </c>
      <c r="M204" s="55"/>
      <c r="N204" s="56"/>
      <c r="O204" s="57"/>
      <c r="P204" s="57"/>
      <c r="Q204" s="57"/>
    </row>
    <row r="205" spans="2:17" s="58" customFormat="1">
      <c r="B205" s="49"/>
      <c r="C205" s="50"/>
      <c r="D205" s="51"/>
      <c r="E205" s="53"/>
      <c r="F205" s="49"/>
      <c r="G205" s="52" t="e">
        <f>(VLOOKUP(F205,暑期營隊收費標準!$A$1:$D$87,4,FALSE))</f>
        <v>#N/A</v>
      </c>
      <c r="H205" s="52" t="e">
        <f t="shared" si="65"/>
        <v>#VALUE!</v>
      </c>
      <c r="I205" s="52" t="e">
        <f t="shared" si="76"/>
        <v>#N/A</v>
      </c>
      <c r="J205" s="54"/>
      <c r="K205" s="49" t="e">
        <f t="shared" si="66"/>
        <v>#VALUE!</v>
      </c>
      <c r="L205" s="49" t="e">
        <f t="shared" si="71"/>
        <v>#VALUE!</v>
      </c>
      <c r="M205" s="55"/>
      <c r="N205" s="56"/>
      <c r="O205" s="57"/>
      <c r="P205" s="57"/>
      <c r="Q205" s="57"/>
    </row>
    <row r="206" spans="2:17" s="58" customFormat="1">
      <c r="B206" s="49"/>
      <c r="C206" s="50"/>
      <c r="D206" s="51"/>
      <c r="E206" s="53"/>
      <c r="F206" s="49"/>
      <c r="G206" s="52" t="e">
        <f>(VLOOKUP(F206,暑期營隊收費標準!$A$1:$D$87,4,FALSE))</f>
        <v>#N/A</v>
      </c>
      <c r="H206" s="52" t="e">
        <f t="shared" ref="H206:H257" si="77">IF(ROUNDUP(IF(E206="整天",6,IF(((L206-K206)/(100*2))&gt;6,6,((L206-K206)/(100*2)))),0)=-1,0,ROUNDUP(IF(E206="整天",6,IF(((L206-K206)/(100*2))&gt;6,6,((L206-K206)/(100*2)))),0))</f>
        <v>#VALUE!</v>
      </c>
      <c r="I206" s="52" t="e">
        <f t="shared" si="76"/>
        <v>#N/A</v>
      </c>
      <c r="J206" s="54"/>
      <c r="K206" s="49" t="e">
        <f t="shared" ref="K206:K257" si="78">IF(E206="整天",800,IF(VALUE(LEFT(E206,4))&lt;800,800,VALUE(LEFT(E206,4))))</f>
        <v>#VALUE!</v>
      </c>
      <c r="L206" s="49" t="e">
        <f t="shared" si="71"/>
        <v>#VALUE!</v>
      </c>
      <c r="M206" s="55"/>
      <c r="N206" s="56"/>
      <c r="O206" s="57"/>
      <c r="P206" s="57"/>
      <c r="Q206" s="57"/>
    </row>
    <row r="207" spans="2:17" s="58" customFormat="1">
      <c r="B207" s="49"/>
      <c r="C207" s="50"/>
      <c r="D207" s="51"/>
      <c r="E207" s="53"/>
      <c r="F207" s="49"/>
      <c r="G207" s="52" t="e">
        <f>(VLOOKUP(F207,暑期營隊收費標準!$A$1:$D$87,4,FALSE))</f>
        <v>#N/A</v>
      </c>
      <c r="H207" s="52" t="e">
        <f t="shared" si="77"/>
        <v>#VALUE!</v>
      </c>
      <c r="I207" s="52" t="e">
        <f t="shared" si="76"/>
        <v>#N/A</v>
      </c>
      <c r="J207" s="54"/>
      <c r="K207" s="49" t="e">
        <f t="shared" si="78"/>
        <v>#VALUE!</v>
      </c>
      <c r="L207" s="49" t="e">
        <f t="shared" ref="L207:L263" si="79">IF(E207="整天",2200,IF(VALUE(RIGHT(E207,4))&gt;2200,2200,VALUE(RIGHT(E207,4))))</f>
        <v>#VALUE!</v>
      </c>
      <c r="M207" s="55"/>
      <c r="N207" s="56"/>
      <c r="O207" s="57"/>
      <c r="P207" s="57"/>
      <c r="Q207" s="57"/>
    </row>
    <row r="208" spans="2:17" s="58" customFormat="1">
      <c r="B208" s="49"/>
      <c r="C208" s="50"/>
      <c r="D208" s="51"/>
      <c r="E208" s="53"/>
      <c r="F208" s="49"/>
      <c r="G208" s="52" t="e">
        <f>(VLOOKUP(F208,暑期營隊收費標準!$A$1:$D$87,4,FALSE))</f>
        <v>#N/A</v>
      </c>
      <c r="H208" s="52" t="e">
        <f t="shared" si="77"/>
        <v>#VALUE!</v>
      </c>
      <c r="I208" s="52" t="e">
        <f t="shared" si="76"/>
        <v>#N/A</v>
      </c>
      <c r="J208" s="54"/>
      <c r="K208" s="49" t="e">
        <f t="shared" si="78"/>
        <v>#VALUE!</v>
      </c>
      <c r="L208" s="49" t="e">
        <f t="shared" si="79"/>
        <v>#VALUE!</v>
      </c>
      <c r="M208" s="55"/>
      <c r="N208" s="56"/>
      <c r="O208" s="57"/>
      <c r="P208" s="57"/>
      <c r="Q208" s="57"/>
    </row>
    <row r="209" spans="2:17" s="58" customFormat="1">
      <c r="B209" s="49"/>
      <c r="C209" s="50"/>
      <c r="D209" s="51"/>
      <c r="E209" s="53"/>
      <c r="F209" s="49"/>
      <c r="G209" s="52" t="e">
        <f>(VLOOKUP(F209,暑期營隊收費標準!$A$1:$D$87,4,FALSE))</f>
        <v>#N/A</v>
      </c>
      <c r="H209" s="52" t="e">
        <f t="shared" si="77"/>
        <v>#VALUE!</v>
      </c>
      <c r="I209" s="52" t="e">
        <f t="shared" si="76"/>
        <v>#N/A</v>
      </c>
      <c r="J209" s="54"/>
      <c r="K209" s="49" t="e">
        <f t="shared" si="78"/>
        <v>#VALUE!</v>
      </c>
      <c r="L209" s="49" t="e">
        <f t="shared" si="79"/>
        <v>#VALUE!</v>
      </c>
      <c r="M209" s="55"/>
      <c r="N209" s="56"/>
      <c r="O209" s="57"/>
      <c r="P209" s="57"/>
      <c r="Q209" s="57"/>
    </row>
    <row r="210" spans="2:17" s="58" customFormat="1">
      <c r="B210" s="49"/>
      <c r="C210" s="50"/>
      <c r="D210" s="51"/>
      <c r="E210" s="53"/>
      <c r="F210" s="49"/>
      <c r="G210" s="52" t="e">
        <f>(VLOOKUP(F210,暑期營隊收費標準!$A$1:$D$87,4,FALSE))</f>
        <v>#N/A</v>
      </c>
      <c r="H210" s="52" t="e">
        <f t="shared" si="77"/>
        <v>#VALUE!</v>
      </c>
      <c r="I210" s="52" t="e">
        <f t="shared" si="76"/>
        <v>#N/A</v>
      </c>
      <c r="J210" s="54"/>
      <c r="K210" s="49" t="e">
        <f t="shared" si="78"/>
        <v>#VALUE!</v>
      </c>
      <c r="L210" s="49" t="e">
        <f t="shared" si="79"/>
        <v>#VALUE!</v>
      </c>
      <c r="M210" s="55"/>
      <c r="N210" s="56"/>
      <c r="O210" s="57"/>
      <c r="P210" s="57"/>
      <c r="Q210" s="57"/>
    </row>
    <row r="211" spans="2:17" s="58" customFormat="1">
      <c r="B211" s="49"/>
      <c r="C211" s="50"/>
      <c r="D211" s="51"/>
      <c r="E211" s="53"/>
      <c r="F211" s="49"/>
      <c r="G211" s="52" t="e">
        <f>(VLOOKUP(F211,暑期營隊收費標準!$A$1:$D$87,4,FALSE))</f>
        <v>#N/A</v>
      </c>
      <c r="H211" s="52" t="e">
        <f t="shared" si="77"/>
        <v>#VALUE!</v>
      </c>
      <c r="I211" s="52" t="e">
        <f t="shared" si="76"/>
        <v>#N/A</v>
      </c>
      <c r="J211" s="54"/>
      <c r="K211" s="49" t="e">
        <f t="shared" si="78"/>
        <v>#VALUE!</v>
      </c>
      <c r="L211" s="49" t="e">
        <f t="shared" si="79"/>
        <v>#VALUE!</v>
      </c>
      <c r="M211" s="55"/>
      <c r="N211" s="56"/>
      <c r="O211" s="57"/>
      <c r="P211" s="57"/>
      <c r="Q211" s="57"/>
    </row>
    <row r="212" spans="2:17" s="58" customFormat="1">
      <c r="B212" s="49"/>
      <c r="C212" s="50"/>
      <c r="D212" s="51"/>
      <c r="E212" s="53"/>
      <c r="F212" s="49"/>
      <c r="G212" s="52" t="e">
        <f>(VLOOKUP(F212,暑期營隊收費標準!$A$1:$D$87,4,FALSE))</f>
        <v>#N/A</v>
      </c>
      <c r="H212" s="52" t="e">
        <f t="shared" si="77"/>
        <v>#VALUE!</v>
      </c>
      <c r="I212" s="52" t="e">
        <f t="shared" si="76"/>
        <v>#N/A</v>
      </c>
      <c r="J212" s="54"/>
      <c r="K212" s="49" t="e">
        <f t="shared" si="78"/>
        <v>#VALUE!</v>
      </c>
      <c r="L212" s="49" t="e">
        <f t="shared" si="79"/>
        <v>#VALUE!</v>
      </c>
      <c r="M212" s="55"/>
      <c r="N212" s="56"/>
      <c r="O212" s="57"/>
      <c r="P212" s="57"/>
      <c r="Q212" s="57"/>
    </row>
    <row r="213" spans="2:17" s="58" customFormat="1">
      <c r="B213" s="49"/>
      <c r="C213" s="50"/>
      <c r="D213" s="51"/>
      <c r="E213" s="53"/>
      <c r="F213" s="49"/>
      <c r="G213" s="52" t="e">
        <f>(VLOOKUP(F213,暑期營隊收費標準!$A$1:$D$87,4,FALSE))</f>
        <v>#N/A</v>
      </c>
      <c r="H213" s="52" t="e">
        <f t="shared" si="77"/>
        <v>#VALUE!</v>
      </c>
      <c r="I213" s="52" t="e">
        <f t="shared" si="76"/>
        <v>#N/A</v>
      </c>
      <c r="J213" s="54"/>
      <c r="K213" s="49" t="e">
        <f t="shared" si="78"/>
        <v>#VALUE!</v>
      </c>
      <c r="L213" s="49" t="e">
        <f t="shared" si="79"/>
        <v>#VALUE!</v>
      </c>
      <c r="M213" s="55"/>
      <c r="N213" s="56"/>
      <c r="O213" s="57"/>
      <c r="P213" s="57"/>
      <c r="Q213" s="57"/>
    </row>
    <row r="214" spans="2:17" s="58" customFormat="1">
      <c r="B214" s="49"/>
      <c r="C214" s="50"/>
      <c r="D214" s="51"/>
      <c r="E214" s="53"/>
      <c r="F214" s="49"/>
      <c r="G214" s="52" t="e">
        <f>(VLOOKUP(F214,暑期營隊收費標準!$A$1:$D$87,4,FALSE))</f>
        <v>#N/A</v>
      </c>
      <c r="H214" s="52" t="e">
        <f t="shared" si="77"/>
        <v>#VALUE!</v>
      </c>
      <c r="I214" s="52" t="e">
        <f t="shared" si="76"/>
        <v>#N/A</v>
      </c>
      <c r="J214" s="54"/>
      <c r="K214" s="49" t="e">
        <f t="shared" si="78"/>
        <v>#VALUE!</v>
      </c>
      <c r="L214" s="49" t="e">
        <f t="shared" si="79"/>
        <v>#VALUE!</v>
      </c>
      <c r="M214" s="55"/>
      <c r="N214" s="56"/>
      <c r="O214" s="57"/>
      <c r="P214" s="57"/>
      <c r="Q214" s="57"/>
    </row>
    <row r="215" spans="2:17" s="58" customFormat="1">
      <c r="B215" s="49"/>
      <c r="C215" s="50"/>
      <c r="D215" s="51"/>
      <c r="E215" s="53"/>
      <c r="F215" s="49"/>
      <c r="G215" s="52" t="e">
        <f>(VLOOKUP(F215,暑期營隊收費標準!$A$1:$D$87,4,FALSE))</f>
        <v>#N/A</v>
      </c>
      <c r="H215" s="52" t="e">
        <f t="shared" si="77"/>
        <v>#VALUE!</v>
      </c>
      <c r="I215" s="52" t="e">
        <f t="shared" si="76"/>
        <v>#N/A</v>
      </c>
      <c r="J215" s="54"/>
      <c r="K215" s="49" t="e">
        <f t="shared" si="78"/>
        <v>#VALUE!</v>
      </c>
      <c r="L215" s="49" t="e">
        <f t="shared" si="79"/>
        <v>#VALUE!</v>
      </c>
      <c r="M215" s="55"/>
      <c r="N215" s="56"/>
      <c r="O215" s="57"/>
      <c r="P215" s="57"/>
      <c r="Q215" s="57"/>
    </row>
    <row r="216" spans="2:17" s="58" customFormat="1">
      <c r="B216" s="49"/>
      <c r="C216" s="50"/>
      <c r="D216" s="51"/>
      <c r="E216" s="53"/>
      <c r="F216" s="49"/>
      <c r="G216" s="52" t="e">
        <f>(VLOOKUP(F216,暑期營隊收費標準!$A$1:$D$87,4,FALSE))</f>
        <v>#N/A</v>
      </c>
      <c r="H216" s="52" t="e">
        <f t="shared" si="77"/>
        <v>#VALUE!</v>
      </c>
      <c r="I216" s="52" t="e">
        <f t="shared" si="76"/>
        <v>#N/A</v>
      </c>
      <c r="J216" s="54"/>
      <c r="K216" s="49" t="e">
        <f t="shared" si="78"/>
        <v>#VALUE!</v>
      </c>
      <c r="L216" s="49" t="e">
        <f t="shared" si="79"/>
        <v>#VALUE!</v>
      </c>
      <c r="M216" s="55"/>
      <c r="N216" s="56"/>
      <c r="O216" s="57"/>
      <c r="P216" s="57"/>
      <c r="Q216" s="57"/>
    </row>
    <row r="217" spans="2:17" s="58" customFormat="1">
      <c r="B217" s="49"/>
      <c r="C217" s="50"/>
      <c r="D217" s="51"/>
      <c r="E217" s="53"/>
      <c r="F217" s="49"/>
      <c r="G217" s="52" t="e">
        <f>(VLOOKUP(F217,暑期營隊收費標準!$A$1:$D$87,4,FALSE))</f>
        <v>#N/A</v>
      </c>
      <c r="H217" s="52" t="e">
        <f t="shared" si="77"/>
        <v>#VALUE!</v>
      </c>
      <c r="I217" s="52" t="e">
        <f t="shared" si="76"/>
        <v>#N/A</v>
      </c>
      <c r="J217" s="54"/>
      <c r="K217" s="49" t="e">
        <f t="shared" si="78"/>
        <v>#VALUE!</v>
      </c>
      <c r="L217" s="49" t="e">
        <f t="shared" si="79"/>
        <v>#VALUE!</v>
      </c>
      <c r="M217" s="55"/>
      <c r="N217" s="56"/>
      <c r="O217" s="57"/>
      <c r="P217" s="57"/>
      <c r="Q217" s="57"/>
    </row>
    <row r="218" spans="2:17" s="58" customFormat="1">
      <c r="B218" s="49"/>
      <c r="C218" s="50"/>
      <c r="D218" s="51"/>
      <c r="E218" s="53"/>
      <c r="F218" s="49"/>
      <c r="G218" s="52" t="e">
        <f>(VLOOKUP(F218,暑期營隊收費標準!$A$1:$D$87,4,FALSE))</f>
        <v>#N/A</v>
      </c>
      <c r="H218" s="52" t="e">
        <f t="shared" si="77"/>
        <v>#VALUE!</v>
      </c>
      <c r="I218" s="52" t="e">
        <f t="shared" si="76"/>
        <v>#N/A</v>
      </c>
      <c r="J218" s="54"/>
      <c r="K218" s="49" t="e">
        <f t="shared" si="78"/>
        <v>#VALUE!</v>
      </c>
      <c r="L218" s="49" t="e">
        <f t="shared" si="79"/>
        <v>#VALUE!</v>
      </c>
      <c r="M218" s="55"/>
      <c r="N218" s="56"/>
      <c r="O218" s="57"/>
      <c r="P218" s="57"/>
      <c r="Q218" s="57"/>
    </row>
    <row r="219" spans="2:17" s="58" customFormat="1">
      <c r="B219" s="49"/>
      <c r="C219" s="50"/>
      <c r="D219" s="51"/>
      <c r="E219" s="53"/>
      <c r="F219" s="49"/>
      <c r="G219" s="52" t="e">
        <f>(VLOOKUP(F219,暑期營隊收費標準!$A$1:$D$87,4,FALSE))</f>
        <v>#N/A</v>
      </c>
      <c r="H219" s="52" t="e">
        <f t="shared" si="77"/>
        <v>#VALUE!</v>
      </c>
      <c r="I219" s="52" t="e">
        <f t="shared" si="76"/>
        <v>#N/A</v>
      </c>
      <c r="J219" s="54"/>
      <c r="K219" s="49" t="e">
        <f t="shared" si="78"/>
        <v>#VALUE!</v>
      </c>
      <c r="L219" s="49" t="e">
        <f t="shared" si="79"/>
        <v>#VALUE!</v>
      </c>
      <c r="M219" s="55"/>
      <c r="N219" s="56"/>
      <c r="O219" s="57"/>
      <c r="P219" s="57"/>
      <c r="Q219" s="57"/>
    </row>
    <row r="220" spans="2:17" s="58" customFormat="1">
      <c r="B220" s="49"/>
      <c r="C220" s="50"/>
      <c r="D220" s="51"/>
      <c r="E220" s="53"/>
      <c r="F220" s="49"/>
      <c r="G220" s="52" t="e">
        <f>(VLOOKUP(F220,暑期營隊收費標準!$A$1:$D$87,4,FALSE))</f>
        <v>#N/A</v>
      </c>
      <c r="H220" s="52" t="e">
        <f t="shared" si="77"/>
        <v>#VALUE!</v>
      </c>
      <c r="I220" s="52" t="e">
        <f t="shared" si="76"/>
        <v>#N/A</v>
      </c>
      <c r="J220" s="54"/>
      <c r="K220" s="49" t="e">
        <f t="shared" si="78"/>
        <v>#VALUE!</v>
      </c>
      <c r="L220" s="49" t="e">
        <f t="shared" si="79"/>
        <v>#VALUE!</v>
      </c>
      <c r="M220" s="55"/>
      <c r="N220" s="56"/>
      <c r="O220" s="57"/>
      <c r="P220" s="57"/>
      <c r="Q220" s="57"/>
    </row>
    <row r="221" spans="2:17" s="58" customFormat="1">
      <c r="B221" s="49"/>
      <c r="C221" s="50"/>
      <c r="D221" s="51"/>
      <c r="E221" s="53"/>
      <c r="F221" s="49"/>
      <c r="G221" s="52" t="e">
        <f>(VLOOKUP(F221,暑期營隊收費標準!$A$1:$D$87,4,FALSE))</f>
        <v>#N/A</v>
      </c>
      <c r="H221" s="52" t="e">
        <f t="shared" si="77"/>
        <v>#VALUE!</v>
      </c>
      <c r="I221" s="52" t="e">
        <f t="shared" si="76"/>
        <v>#N/A</v>
      </c>
      <c r="J221" s="54"/>
      <c r="K221" s="49" t="e">
        <f t="shared" si="78"/>
        <v>#VALUE!</v>
      </c>
      <c r="L221" s="49" t="e">
        <f t="shared" si="79"/>
        <v>#VALUE!</v>
      </c>
      <c r="M221" s="55"/>
      <c r="N221" s="56"/>
      <c r="O221" s="57"/>
      <c r="P221" s="57"/>
      <c r="Q221" s="57"/>
    </row>
    <row r="222" spans="2:17" s="58" customFormat="1">
      <c r="B222" s="49"/>
      <c r="C222" s="50"/>
      <c r="D222" s="51"/>
      <c r="E222" s="53"/>
      <c r="F222" s="49"/>
      <c r="G222" s="52" t="e">
        <f>(VLOOKUP(F222,暑期營隊收費標準!$A$1:$D$87,4,FALSE))</f>
        <v>#N/A</v>
      </c>
      <c r="H222" s="52" t="e">
        <f t="shared" si="77"/>
        <v>#VALUE!</v>
      </c>
      <c r="I222" s="52" t="e">
        <f t="shared" si="76"/>
        <v>#N/A</v>
      </c>
      <c r="J222" s="54"/>
      <c r="K222" s="49" t="e">
        <f t="shared" si="78"/>
        <v>#VALUE!</v>
      </c>
      <c r="L222" s="49" t="e">
        <f t="shared" si="79"/>
        <v>#VALUE!</v>
      </c>
      <c r="M222" s="55"/>
      <c r="N222" s="56"/>
      <c r="O222" s="57"/>
      <c r="P222" s="57"/>
      <c r="Q222" s="57"/>
    </row>
    <row r="223" spans="2:17" s="58" customFormat="1">
      <c r="B223" s="49"/>
      <c r="C223" s="50"/>
      <c r="D223" s="51"/>
      <c r="E223" s="53"/>
      <c r="F223" s="49"/>
      <c r="G223" s="52" t="e">
        <f>(VLOOKUP(F223,暑期營隊收費標準!$A$1:$D$87,4,FALSE))</f>
        <v>#N/A</v>
      </c>
      <c r="H223" s="52" t="e">
        <f t="shared" si="77"/>
        <v>#VALUE!</v>
      </c>
      <c r="I223" s="52" t="e">
        <f t="shared" si="76"/>
        <v>#N/A</v>
      </c>
      <c r="J223" s="54"/>
      <c r="K223" s="49" t="e">
        <f t="shared" si="78"/>
        <v>#VALUE!</v>
      </c>
      <c r="L223" s="49" t="e">
        <f t="shared" si="79"/>
        <v>#VALUE!</v>
      </c>
      <c r="M223" s="55"/>
      <c r="N223" s="56"/>
      <c r="O223" s="57"/>
      <c r="P223" s="57"/>
      <c r="Q223" s="57"/>
    </row>
    <row r="224" spans="2:17" s="58" customFormat="1">
      <c r="B224" s="49"/>
      <c r="C224" s="50"/>
      <c r="D224" s="51"/>
      <c r="E224" s="53"/>
      <c r="F224" s="49"/>
      <c r="G224" s="52" t="e">
        <f>(VLOOKUP(F224,暑期營隊收費標準!$A$1:$D$87,4,FALSE))</f>
        <v>#N/A</v>
      </c>
      <c r="H224" s="52" t="e">
        <f t="shared" si="77"/>
        <v>#VALUE!</v>
      </c>
      <c r="I224" s="52" t="e">
        <f t="shared" si="76"/>
        <v>#N/A</v>
      </c>
      <c r="J224" s="54"/>
      <c r="K224" s="49" t="e">
        <f t="shared" si="78"/>
        <v>#VALUE!</v>
      </c>
      <c r="L224" s="49" t="e">
        <f t="shared" si="79"/>
        <v>#VALUE!</v>
      </c>
      <c r="M224" s="55"/>
      <c r="N224" s="56"/>
      <c r="O224" s="57"/>
      <c r="P224" s="57"/>
      <c r="Q224" s="57"/>
    </row>
    <row r="225" spans="2:17" s="58" customFormat="1">
      <c r="B225" s="49"/>
      <c r="C225" s="50"/>
      <c r="D225" s="51"/>
      <c r="E225" s="53"/>
      <c r="F225" s="49"/>
      <c r="G225" s="52" t="e">
        <f>(VLOOKUP(F225,暑期營隊收費標準!$A$1:$D$87,4,FALSE))</f>
        <v>#N/A</v>
      </c>
      <c r="H225" s="52" t="e">
        <f t="shared" si="77"/>
        <v>#VALUE!</v>
      </c>
      <c r="I225" s="52" t="e">
        <f t="shared" si="76"/>
        <v>#N/A</v>
      </c>
      <c r="J225" s="54"/>
      <c r="K225" s="49" t="e">
        <f t="shared" si="78"/>
        <v>#VALUE!</v>
      </c>
      <c r="L225" s="49" t="e">
        <f t="shared" si="79"/>
        <v>#VALUE!</v>
      </c>
      <c r="M225" s="55"/>
      <c r="N225" s="56"/>
      <c r="O225" s="57"/>
      <c r="P225" s="57"/>
      <c r="Q225" s="57"/>
    </row>
    <row r="226" spans="2:17" s="58" customFormat="1">
      <c r="B226" s="49"/>
      <c r="C226" s="50"/>
      <c r="D226" s="51"/>
      <c r="E226" s="53"/>
      <c r="F226" s="49"/>
      <c r="G226" s="52" t="e">
        <f>(VLOOKUP(F226,暑期營隊收費標準!$A$1:$D$87,4,FALSE))</f>
        <v>#N/A</v>
      </c>
      <c r="H226" s="52" t="e">
        <f t="shared" si="77"/>
        <v>#VALUE!</v>
      </c>
      <c r="I226" s="52" t="e">
        <f t="shared" si="76"/>
        <v>#N/A</v>
      </c>
      <c r="J226" s="54"/>
      <c r="K226" s="49" t="e">
        <f t="shared" si="78"/>
        <v>#VALUE!</v>
      </c>
      <c r="L226" s="49" t="e">
        <f t="shared" si="79"/>
        <v>#VALUE!</v>
      </c>
      <c r="M226" s="55"/>
      <c r="N226" s="56"/>
      <c r="O226" s="57"/>
      <c r="P226" s="57"/>
      <c r="Q226" s="57"/>
    </row>
    <row r="227" spans="2:17" s="58" customFormat="1">
      <c r="B227" s="49"/>
      <c r="C227" s="50"/>
      <c r="D227" s="51"/>
      <c r="E227" s="53"/>
      <c r="F227" s="49"/>
      <c r="G227" s="52" t="e">
        <f>(VLOOKUP(F227,暑期營隊收費標準!$A$1:$D$87,4,FALSE))</f>
        <v>#N/A</v>
      </c>
      <c r="H227" s="52" t="e">
        <f t="shared" si="77"/>
        <v>#VALUE!</v>
      </c>
      <c r="I227" s="52" t="e">
        <f t="shared" si="76"/>
        <v>#N/A</v>
      </c>
      <c r="J227" s="54"/>
      <c r="K227" s="49" t="e">
        <f t="shared" si="78"/>
        <v>#VALUE!</v>
      </c>
      <c r="L227" s="49" t="e">
        <f t="shared" si="79"/>
        <v>#VALUE!</v>
      </c>
      <c r="M227" s="55"/>
      <c r="N227" s="56"/>
      <c r="O227" s="57"/>
      <c r="P227" s="57"/>
      <c r="Q227" s="57"/>
    </row>
    <row r="228" spans="2:17" s="58" customFormat="1">
      <c r="B228" s="49"/>
      <c r="C228" s="50"/>
      <c r="D228" s="51"/>
      <c r="E228" s="53"/>
      <c r="F228" s="49"/>
      <c r="G228" s="52" t="e">
        <f>(VLOOKUP(F228,暑期營隊收費標準!$A$1:$D$87,4,FALSE))</f>
        <v>#N/A</v>
      </c>
      <c r="H228" s="52" t="e">
        <f t="shared" si="77"/>
        <v>#VALUE!</v>
      </c>
      <c r="I228" s="52" t="e">
        <f t="shared" si="76"/>
        <v>#N/A</v>
      </c>
      <c r="J228" s="54"/>
      <c r="K228" s="49" t="e">
        <f t="shared" si="78"/>
        <v>#VALUE!</v>
      </c>
      <c r="L228" s="49" t="e">
        <f t="shared" si="79"/>
        <v>#VALUE!</v>
      </c>
      <c r="M228" s="55"/>
      <c r="N228" s="56"/>
      <c r="O228" s="57"/>
      <c r="P228" s="57"/>
      <c r="Q228" s="57"/>
    </row>
    <row r="229" spans="2:17" s="58" customFormat="1">
      <c r="B229" s="49"/>
      <c r="C229" s="50"/>
      <c r="D229" s="51"/>
      <c r="E229" s="53"/>
      <c r="F229" s="49"/>
      <c r="G229" s="52" t="e">
        <f>(VLOOKUP(F229,暑期營隊收費標準!$A$1:$D$87,4,FALSE))</f>
        <v>#N/A</v>
      </c>
      <c r="H229" s="52" t="e">
        <f t="shared" si="77"/>
        <v>#VALUE!</v>
      </c>
      <c r="I229" s="52" t="e">
        <f t="shared" si="76"/>
        <v>#N/A</v>
      </c>
      <c r="J229" s="54"/>
      <c r="K229" s="49" t="e">
        <f t="shared" si="78"/>
        <v>#VALUE!</v>
      </c>
      <c r="L229" s="49" t="e">
        <f t="shared" si="79"/>
        <v>#VALUE!</v>
      </c>
      <c r="M229" s="55"/>
      <c r="N229" s="56"/>
      <c r="O229" s="57"/>
      <c r="P229" s="57"/>
      <c r="Q229" s="57"/>
    </row>
    <row r="230" spans="2:17" s="58" customFormat="1">
      <c r="B230" s="49"/>
      <c r="C230" s="50"/>
      <c r="D230" s="51"/>
      <c r="E230" s="53"/>
      <c r="F230" s="49"/>
      <c r="G230" s="52" t="e">
        <f>(VLOOKUP(F230,暑期營隊收費標準!$A$1:$D$87,4,FALSE))</f>
        <v>#N/A</v>
      </c>
      <c r="H230" s="52" t="e">
        <f t="shared" si="77"/>
        <v>#VALUE!</v>
      </c>
      <c r="I230" s="52" t="e">
        <f t="shared" si="76"/>
        <v>#N/A</v>
      </c>
      <c r="J230" s="54"/>
      <c r="K230" s="49" t="e">
        <f t="shared" si="78"/>
        <v>#VALUE!</v>
      </c>
      <c r="L230" s="49" t="e">
        <f t="shared" si="79"/>
        <v>#VALUE!</v>
      </c>
      <c r="M230" s="55"/>
      <c r="N230" s="56"/>
      <c r="O230" s="57"/>
      <c r="P230" s="57"/>
      <c r="Q230" s="57"/>
    </row>
    <row r="231" spans="2:17" s="58" customFormat="1">
      <c r="B231" s="49"/>
      <c r="C231" s="50"/>
      <c r="D231" s="51"/>
      <c r="E231" s="53"/>
      <c r="F231" s="49"/>
      <c r="G231" s="52" t="e">
        <f>(VLOOKUP(F231,暑期營隊收費標準!$A$1:$D$87,4,FALSE))</f>
        <v>#N/A</v>
      </c>
      <c r="H231" s="52" t="e">
        <f t="shared" si="77"/>
        <v>#VALUE!</v>
      </c>
      <c r="I231" s="52" t="e">
        <f t="shared" si="76"/>
        <v>#N/A</v>
      </c>
      <c r="J231" s="54"/>
      <c r="K231" s="49" t="e">
        <f t="shared" si="78"/>
        <v>#VALUE!</v>
      </c>
      <c r="L231" s="49" t="e">
        <f t="shared" si="79"/>
        <v>#VALUE!</v>
      </c>
      <c r="M231" s="55"/>
      <c r="N231" s="56"/>
      <c r="O231" s="57"/>
      <c r="P231" s="57"/>
      <c r="Q231" s="57"/>
    </row>
    <row r="232" spans="2:17" s="58" customFormat="1">
      <c r="B232" s="49"/>
      <c r="C232" s="50"/>
      <c r="D232" s="51"/>
      <c r="E232" s="53"/>
      <c r="F232" s="49"/>
      <c r="G232" s="52" t="e">
        <f>(VLOOKUP(F232,暑期營隊收費標準!$A$1:$D$87,4,FALSE))</f>
        <v>#N/A</v>
      </c>
      <c r="H232" s="52" t="e">
        <f t="shared" si="77"/>
        <v>#VALUE!</v>
      </c>
      <c r="I232" s="52" t="e">
        <f t="shared" si="76"/>
        <v>#N/A</v>
      </c>
      <c r="J232" s="54"/>
      <c r="K232" s="49" t="e">
        <f t="shared" si="78"/>
        <v>#VALUE!</v>
      </c>
      <c r="L232" s="49" t="e">
        <f t="shared" si="79"/>
        <v>#VALUE!</v>
      </c>
      <c r="M232" s="55"/>
      <c r="N232" s="56"/>
      <c r="O232" s="57"/>
      <c r="P232" s="57"/>
      <c r="Q232" s="57"/>
    </row>
    <row r="233" spans="2:17" s="58" customFormat="1">
      <c r="B233" s="49"/>
      <c r="C233" s="50"/>
      <c r="D233" s="51"/>
      <c r="E233" s="53"/>
      <c r="F233" s="49"/>
      <c r="G233" s="52" t="e">
        <f>(VLOOKUP(F233,暑期營隊收費標準!$A$1:$D$87,4,FALSE))</f>
        <v>#N/A</v>
      </c>
      <c r="H233" s="52" t="e">
        <f t="shared" si="77"/>
        <v>#VALUE!</v>
      </c>
      <c r="I233" s="52" t="e">
        <f t="shared" si="76"/>
        <v>#N/A</v>
      </c>
      <c r="J233" s="54"/>
      <c r="K233" s="49" t="e">
        <f t="shared" si="78"/>
        <v>#VALUE!</v>
      </c>
      <c r="L233" s="49" t="e">
        <f t="shared" si="79"/>
        <v>#VALUE!</v>
      </c>
      <c r="M233" s="55"/>
      <c r="N233" s="56"/>
      <c r="O233" s="57"/>
      <c r="P233" s="57"/>
      <c r="Q233" s="57"/>
    </row>
    <row r="234" spans="2:17" s="58" customFormat="1">
      <c r="B234" s="49"/>
      <c r="C234" s="50"/>
      <c r="D234" s="51"/>
      <c r="E234" s="53"/>
      <c r="F234" s="49"/>
      <c r="G234" s="52" t="e">
        <f>(VLOOKUP(F234,暑期營隊收費標準!$A$1:$D$87,4,FALSE))</f>
        <v>#N/A</v>
      </c>
      <c r="H234" s="52" t="e">
        <f t="shared" si="77"/>
        <v>#VALUE!</v>
      </c>
      <c r="I234" s="52" t="e">
        <f t="shared" si="76"/>
        <v>#N/A</v>
      </c>
      <c r="J234" s="54"/>
      <c r="K234" s="49" t="e">
        <f t="shared" si="78"/>
        <v>#VALUE!</v>
      </c>
      <c r="L234" s="49" t="e">
        <f t="shared" si="79"/>
        <v>#VALUE!</v>
      </c>
      <c r="M234" s="55"/>
      <c r="N234" s="56"/>
      <c r="O234" s="57"/>
      <c r="P234" s="57"/>
      <c r="Q234" s="57"/>
    </row>
    <row r="235" spans="2:17" s="58" customFormat="1">
      <c r="B235" s="49"/>
      <c r="C235" s="50"/>
      <c r="D235" s="51"/>
      <c r="E235" s="53"/>
      <c r="F235" s="49"/>
      <c r="G235" s="52" t="e">
        <f>(VLOOKUP(F235,暑期營隊收費標準!$A$1:$D$87,4,FALSE))</f>
        <v>#N/A</v>
      </c>
      <c r="H235" s="52" t="e">
        <f t="shared" si="77"/>
        <v>#VALUE!</v>
      </c>
      <c r="I235" s="52" t="e">
        <f t="shared" si="76"/>
        <v>#N/A</v>
      </c>
      <c r="J235" s="54"/>
      <c r="K235" s="49" t="e">
        <f t="shared" si="78"/>
        <v>#VALUE!</v>
      </c>
      <c r="L235" s="49" t="e">
        <f t="shared" si="79"/>
        <v>#VALUE!</v>
      </c>
      <c r="M235" s="55"/>
      <c r="N235" s="56"/>
      <c r="O235" s="57"/>
      <c r="P235" s="57"/>
      <c r="Q235" s="57"/>
    </row>
    <row r="236" spans="2:17" s="58" customFormat="1">
      <c r="B236" s="49"/>
      <c r="C236" s="50"/>
      <c r="D236" s="51"/>
      <c r="E236" s="59"/>
      <c r="G236" s="52" t="e">
        <f>(VLOOKUP(F236,暑期營隊收費標準!$A$1:$D$87,4,FALSE))</f>
        <v>#N/A</v>
      </c>
      <c r="H236" s="52" t="e">
        <f t="shared" si="77"/>
        <v>#VALUE!</v>
      </c>
      <c r="I236" s="52" t="e">
        <f t="shared" si="76"/>
        <v>#N/A</v>
      </c>
      <c r="J236" s="54"/>
      <c r="K236" s="49" t="e">
        <f t="shared" si="78"/>
        <v>#VALUE!</v>
      </c>
      <c r="L236" s="49" t="e">
        <f t="shared" si="79"/>
        <v>#VALUE!</v>
      </c>
      <c r="M236" s="55"/>
      <c r="N236" s="56"/>
      <c r="O236" s="57"/>
      <c r="P236" s="57"/>
      <c r="Q236" s="57"/>
    </row>
    <row r="237" spans="2:17" s="58" customFormat="1">
      <c r="B237" s="49"/>
      <c r="C237" s="50"/>
      <c r="D237" s="51"/>
      <c r="E237" s="59"/>
      <c r="G237" s="52" t="e">
        <f>(VLOOKUP(F237,暑期營隊收費標準!$A$1:$D$87,4,FALSE))</f>
        <v>#N/A</v>
      </c>
      <c r="H237" s="52" t="e">
        <f t="shared" si="77"/>
        <v>#VALUE!</v>
      </c>
      <c r="I237" s="52" t="e">
        <f t="shared" si="76"/>
        <v>#N/A</v>
      </c>
      <c r="J237" s="54"/>
      <c r="K237" s="49" t="e">
        <f t="shared" si="78"/>
        <v>#VALUE!</v>
      </c>
      <c r="L237" s="49" t="e">
        <f t="shared" si="79"/>
        <v>#VALUE!</v>
      </c>
      <c r="M237" s="55"/>
      <c r="N237" s="56"/>
      <c r="O237" s="57"/>
      <c r="P237" s="57"/>
      <c r="Q237" s="57"/>
    </row>
    <row r="238" spans="2:17" s="58" customFormat="1">
      <c r="B238" s="49"/>
      <c r="C238" s="60"/>
      <c r="D238" s="51"/>
      <c r="E238" s="59"/>
      <c r="G238" s="52" t="e">
        <f>(VLOOKUP(F238,暑期營隊收費標準!$A$1:$D$87,4,FALSE))</f>
        <v>#N/A</v>
      </c>
      <c r="H238" s="52" t="e">
        <f t="shared" si="77"/>
        <v>#VALUE!</v>
      </c>
      <c r="I238" s="52" t="e">
        <f t="shared" si="76"/>
        <v>#N/A</v>
      </c>
      <c r="J238" s="54"/>
      <c r="K238" s="49" t="e">
        <f t="shared" si="78"/>
        <v>#VALUE!</v>
      </c>
      <c r="L238" s="49" t="e">
        <f t="shared" si="79"/>
        <v>#VALUE!</v>
      </c>
      <c r="M238" s="55"/>
      <c r="N238" s="56"/>
      <c r="O238" s="57"/>
      <c r="P238" s="57"/>
      <c r="Q238" s="57"/>
    </row>
    <row r="239" spans="2:17" s="58" customFormat="1">
      <c r="B239" s="49"/>
      <c r="C239" s="60"/>
      <c r="D239" s="51"/>
      <c r="E239" s="59"/>
      <c r="G239" s="52" t="e">
        <f>(VLOOKUP(F239,暑期營隊收費標準!$A$1:$D$87,4,FALSE))</f>
        <v>#N/A</v>
      </c>
      <c r="H239" s="52" t="e">
        <f t="shared" si="77"/>
        <v>#VALUE!</v>
      </c>
      <c r="I239" s="52" t="e">
        <f t="shared" si="76"/>
        <v>#N/A</v>
      </c>
      <c r="J239" s="54"/>
      <c r="K239" s="49" t="e">
        <f t="shared" si="78"/>
        <v>#VALUE!</v>
      </c>
      <c r="L239" s="49" t="e">
        <f t="shared" si="79"/>
        <v>#VALUE!</v>
      </c>
      <c r="M239" s="55"/>
      <c r="N239" s="56"/>
      <c r="O239" s="57"/>
      <c r="P239" s="57"/>
      <c r="Q239" s="57"/>
    </row>
    <row r="240" spans="2:17" s="58" customFormat="1">
      <c r="B240" s="49"/>
      <c r="C240" s="60"/>
      <c r="D240" s="51"/>
      <c r="E240" s="59"/>
      <c r="G240" s="52" t="e">
        <f>(VLOOKUP(F240,暑期營隊收費標準!$A$1:$D$87,4,FALSE))</f>
        <v>#N/A</v>
      </c>
      <c r="H240" s="52" t="e">
        <f t="shared" si="77"/>
        <v>#VALUE!</v>
      </c>
      <c r="I240" s="52" t="e">
        <f t="shared" si="76"/>
        <v>#N/A</v>
      </c>
      <c r="J240" s="54"/>
      <c r="K240" s="49" t="e">
        <f t="shared" si="78"/>
        <v>#VALUE!</v>
      </c>
      <c r="L240" s="49" t="e">
        <f t="shared" si="79"/>
        <v>#VALUE!</v>
      </c>
      <c r="M240" s="55"/>
      <c r="N240" s="56"/>
      <c r="O240" s="57"/>
      <c r="P240" s="57"/>
      <c r="Q240" s="57"/>
    </row>
    <row r="241" spans="2:17" s="58" customFormat="1">
      <c r="B241" s="49"/>
      <c r="C241" s="60"/>
      <c r="D241" s="51"/>
      <c r="E241" s="53"/>
      <c r="F241" s="49"/>
      <c r="G241" s="52" t="e">
        <f>(VLOOKUP(F241,暑期營隊收費標準!$A$1:$D$87,4,FALSE))</f>
        <v>#N/A</v>
      </c>
      <c r="H241" s="52" t="e">
        <f t="shared" si="77"/>
        <v>#VALUE!</v>
      </c>
      <c r="I241" s="52" t="e">
        <f t="shared" si="76"/>
        <v>#N/A</v>
      </c>
      <c r="J241" s="54"/>
      <c r="K241" s="49" t="e">
        <f t="shared" si="78"/>
        <v>#VALUE!</v>
      </c>
      <c r="L241" s="49" t="e">
        <f t="shared" si="79"/>
        <v>#VALUE!</v>
      </c>
      <c r="M241" s="55"/>
      <c r="N241" s="56"/>
      <c r="O241" s="57"/>
      <c r="P241" s="57"/>
      <c r="Q241" s="57"/>
    </row>
    <row r="242" spans="2:17" s="58" customFormat="1">
      <c r="B242" s="49"/>
      <c r="C242" s="60"/>
      <c r="D242" s="51"/>
      <c r="E242" s="53"/>
      <c r="F242" s="49"/>
      <c r="G242" s="52" t="e">
        <f>(VLOOKUP(F242,暑期營隊收費標準!$A$1:$D$87,4,FALSE))</f>
        <v>#N/A</v>
      </c>
      <c r="H242" s="52" t="e">
        <f t="shared" si="77"/>
        <v>#VALUE!</v>
      </c>
      <c r="I242" s="52" t="e">
        <f t="shared" si="76"/>
        <v>#N/A</v>
      </c>
      <c r="J242" s="54"/>
      <c r="K242" s="49" t="e">
        <f t="shared" si="78"/>
        <v>#VALUE!</v>
      </c>
      <c r="L242" s="49" t="e">
        <f t="shared" si="79"/>
        <v>#VALUE!</v>
      </c>
      <c r="M242" s="55"/>
      <c r="N242" s="56"/>
      <c r="O242" s="57"/>
      <c r="P242" s="57"/>
      <c r="Q242" s="57"/>
    </row>
    <row r="243" spans="2:17" s="58" customFormat="1">
      <c r="B243" s="49"/>
      <c r="C243" s="60"/>
      <c r="D243" s="51"/>
      <c r="E243" s="53"/>
      <c r="F243" s="49"/>
      <c r="G243" s="52" t="e">
        <f>(VLOOKUP(F243,暑期營隊收費標準!$A$1:$D$87,4,FALSE))</f>
        <v>#N/A</v>
      </c>
      <c r="H243" s="52" t="e">
        <f t="shared" si="77"/>
        <v>#VALUE!</v>
      </c>
      <c r="I243" s="52" t="e">
        <f t="shared" si="76"/>
        <v>#N/A</v>
      </c>
      <c r="J243" s="54"/>
      <c r="K243" s="49" t="e">
        <f t="shared" si="78"/>
        <v>#VALUE!</v>
      </c>
      <c r="L243" s="49" t="e">
        <f t="shared" si="79"/>
        <v>#VALUE!</v>
      </c>
      <c r="M243" s="55"/>
      <c r="N243" s="56"/>
      <c r="O243" s="57"/>
      <c r="P243" s="57"/>
      <c r="Q243" s="57"/>
    </row>
    <row r="244" spans="2:17" s="58" customFormat="1">
      <c r="B244" s="49"/>
      <c r="C244" s="60"/>
      <c r="D244" s="51"/>
      <c r="E244" s="53"/>
      <c r="F244" s="49"/>
      <c r="G244" s="52" t="e">
        <f>(VLOOKUP(F244,暑期營隊收費標準!$A$1:$D$87,4,FALSE))</f>
        <v>#N/A</v>
      </c>
      <c r="H244" s="52" t="e">
        <f t="shared" si="77"/>
        <v>#VALUE!</v>
      </c>
      <c r="I244" s="52" t="e">
        <f t="shared" si="76"/>
        <v>#N/A</v>
      </c>
      <c r="J244" s="54"/>
      <c r="K244" s="49" t="e">
        <f t="shared" si="78"/>
        <v>#VALUE!</v>
      </c>
      <c r="L244" s="49" t="e">
        <f t="shared" si="79"/>
        <v>#VALUE!</v>
      </c>
      <c r="M244" s="55"/>
      <c r="N244" s="56"/>
      <c r="O244" s="57"/>
      <c r="P244" s="57"/>
      <c r="Q244" s="57"/>
    </row>
    <row r="245" spans="2:17" s="58" customFormat="1">
      <c r="B245" s="49"/>
      <c r="C245" s="60"/>
      <c r="D245" s="51"/>
      <c r="E245" s="53"/>
      <c r="F245" s="49"/>
      <c r="G245" s="52" t="e">
        <f>(VLOOKUP(F245,暑期營隊收費標準!$A$1:$D$87,4,FALSE))</f>
        <v>#N/A</v>
      </c>
      <c r="H245" s="52" t="e">
        <f t="shared" si="77"/>
        <v>#VALUE!</v>
      </c>
      <c r="I245" s="52" t="e">
        <f t="shared" si="76"/>
        <v>#N/A</v>
      </c>
      <c r="J245" s="54"/>
      <c r="K245" s="49" t="e">
        <f t="shared" si="78"/>
        <v>#VALUE!</v>
      </c>
      <c r="L245" s="49" t="e">
        <f t="shared" si="79"/>
        <v>#VALUE!</v>
      </c>
      <c r="M245" s="55"/>
      <c r="N245" s="56"/>
      <c r="O245" s="57"/>
      <c r="P245" s="57"/>
      <c r="Q245" s="57"/>
    </row>
    <row r="246" spans="2:17" s="58" customFormat="1">
      <c r="B246" s="49"/>
      <c r="C246" s="60"/>
      <c r="D246" s="51"/>
      <c r="E246" s="53"/>
      <c r="F246" s="49"/>
      <c r="G246" s="52" t="e">
        <f>(VLOOKUP(F246,暑期營隊收費標準!$A$1:$D$87,4,FALSE))</f>
        <v>#N/A</v>
      </c>
      <c r="H246" s="52" t="e">
        <f t="shared" si="77"/>
        <v>#VALUE!</v>
      </c>
      <c r="I246" s="52" t="e">
        <f t="shared" si="76"/>
        <v>#N/A</v>
      </c>
      <c r="J246" s="54"/>
      <c r="K246" s="49" t="e">
        <f t="shared" si="78"/>
        <v>#VALUE!</v>
      </c>
      <c r="L246" s="49" t="e">
        <f t="shared" si="79"/>
        <v>#VALUE!</v>
      </c>
      <c r="M246" s="55"/>
      <c r="N246" s="56"/>
      <c r="O246" s="57"/>
      <c r="P246" s="57"/>
      <c r="Q246" s="57"/>
    </row>
    <row r="247" spans="2:17" s="58" customFormat="1">
      <c r="B247" s="49"/>
      <c r="C247" s="60"/>
      <c r="D247" s="51"/>
      <c r="E247" s="53"/>
      <c r="F247" s="49"/>
      <c r="G247" s="52" t="e">
        <f>(VLOOKUP(F247,暑期營隊收費標準!$A$1:$D$87,4,FALSE))</f>
        <v>#N/A</v>
      </c>
      <c r="H247" s="52" t="e">
        <f t="shared" si="77"/>
        <v>#VALUE!</v>
      </c>
      <c r="I247" s="52" t="e">
        <f t="shared" si="76"/>
        <v>#N/A</v>
      </c>
      <c r="J247" s="54"/>
      <c r="K247" s="49" t="e">
        <f t="shared" si="78"/>
        <v>#VALUE!</v>
      </c>
      <c r="L247" s="49" t="e">
        <f t="shared" si="79"/>
        <v>#VALUE!</v>
      </c>
      <c r="M247" s="55"/>
      <c r="N247" s="56"/>
      <c r="O247" s="57"/>
      <c r="P247" s="57"/>
      <c r="Q247" s="57"/>
    </row>
    <row r="248" spans="2:17" s="58" customFormat="1">
      <c r="B248" s="49"/>
      <c r="C248" s="60"/>
      <c r="D248" s="51"/>
      <c r="E248" s="53"/>
      <c r="F248" s="49"/>
      <c r="G248" s="52" t="e">
        <f>(VLOOKUP(F248,暑期營隊收費標準!$A$1:$D$87,4,FALSE))</f>
        <v>#N/A</v>
      </c>
      <c r="H248" s="52" t="e">
        <f t="shared" si="77"/>
        <v>#VALUE!</v>
      </c>
      <c r="I248" s="52" t="e">
        <f t="shared" si="76"/>
        <v>#N/A</v>
      </c>
      <c r="J248" s="54"/>
      <c r="K248" s="49" t="e">
        <f t="shared" si="78"/>
        <v>#VALUE!</v>
      </c>
      <c r="L248" s="49" t="e">
        <f t="shared" si="79"/>
        <v>#VALUE!</v>
      </c>
      <c r="M248" s="55"/>
      <c r="N248" s="56"/>
      <c r="O248" s="57"/>
      <c r="P248" s="57"/>
      <c r="Q248" s="57"/>
    </row>
    <row r="249" spans="2:17" s="58" customFormat="1">
      <c r="B249" s="49"/>
      <c r="C249" s="60"/>
      <c r="D249" s="51"/>
      <c r="E249" s="53"/>
      <c r="F249" s="49"/>
      <c r="G249" s="52" t="e">
        <f>(VLOOKUP(F249,暑期營隊收費標準!$A$1:$D$87,4,FALSE))</f>
        <v>#N/A</v>
      </c>
      <c r="H249" s="52" t="e">
        <f t="shared" si="77"/>
        <v>#VALUE!</v>
      </c>
      <c r="I249" s="52" t="e">
        <f t="shared" si="76"/>
        <v>#N/A</v>
      </c>
      <c r="J249" s="54"/>
      <c r="K249" s="49" t="e">
        <f t="shared" si="78"/>
        <v>#VALUE!</v>
      </c>
      <c r="L249" s="49" t="e">
        <f t="shared" si="79"/>
        <v>#VALUE!</v>
      </c>
      <c r="M249" s="55"/>
      <c r="N249" s="56"/>
      <c r="O249" s="57"/>
      <c r="P249" s="57"/>
      <c r="Q249" s="57"/>
    </row>
    <row r="250" spans="2:17" s="58" customFormat="1">
      <c r="B250" s="49"/>
      <c r="C250" s="60"/>
      <c r="D250" s="51"/>
      <c r="E250" s="53"/>
      <c r="F250" s="49"/>
      <c r="G250" s="52" t="e">
        <f>(VLOOKUP(F250,暑期營隊收費標準!$A$1:$D$87,4,FALSE))</f>
        <v>#N/A</v>
      </c>
      <c r="H250" s="52" t="e">
        <f t="shared" si="77"/>
        <v>#VALUE!</v>
      </c>
      <c r="I250" s="52" t="e">
        <f t="shared" si="76"/>
        <v>#N/A</v>
      </c>
      <c r="J250" s="54"/>
      <c r="K250" s="49" t="e">
        <f t="shared" si="78"/>
        <v>#VALUE!</v>
      </c>
      <c r="L250" s="49" t="e">
        <f t="shared" si="79"/>
        <v>#VALUE!</v>
      </c>
      <c r="M250" s="55"/>
      <c r="N250" s="56"/>
      <c r="O250" s="57"/>
      <c r="P250" s="57"/>
      <c r="Q250" s="57"/>
    </row>
    <row r="251" spans="2:17" s="58" customFormat="1">
      <c r="B251" s="49"/>
      <c r="C251" s="60"/>
      <c r="D251" s="51"/>
      <c r="E251" s="53"/>
      <c r="F251" s="49"/>
      <c r="G251" s="52" t="e">
        <f>(VLOOKUP(F251,暑期營隊收費標準!$A$1:$D$87,4,FALSE))</f>
        <v>#N/A</v>
      </c>
      <c r="H251" s="52" t="e">
        <f t="shared" si="77"/>
        <v>#VALUE!</v>
      </c>
      <c r="I251" s="52" t="e">
        <f t="shared" si="76"/>
        <v>#N/A</v>
      </c>
      <c r="J251" s="54"/>
      <c r="K251" s="49" t="e">
        <f t="shared" si="78"/>
        <v>#VALUE!</v>
      </c>
      <c r="L251" s="49" t="e">
        <f t="shared" si="79"/>
        <v>#VALUE!</v>
      </c>
      <c r="M251" s="55"/>
      <c r="N251" s="56"/>
      <c r="O251" s="57"/>
      <c r="P251" s="57"/>
      <c r="Q251" s="57"/>
    </row>
    <row r="252" spans="2:17" s="58" customFormat="1">
      <c r="B252" s="49"/>
      <c r="C252" s="60"/>
      <c r="D252" s="51"/>
      <c r="E252" s="59"/>
      <c r="F252" s="49"/>
      <c r="G252" s="52" t="e">
        <f>(VLOOKUP(F252,暑期營隊收費標準!$A$1:$D$87,4,FALSE))</f>
        <v>#N/A</v>
      </c>
      <c r="H252" s="52" t="e">
        <f t="shared" si="77"/>
        <v>#VALUE!</v>
      </c>
      <c r="I252" s="52" t="e">
        <f t="shared" si="76"/>
        <v>#N/A</v>
      </c>
      <c r="J252" s="54"/>
      <c r="K252" s="49" t="e">
        <f t="shared" si="78"/>
        <v>#VALUE!</v>
      </c>
      <c r="L252" s="49" t="e">
        <f t="shared" si="79"/>
        <v>#VALUE!</v>
      </c>
      <c r="M252" s="55"/>
      <c r="N252" s="56"/>
      <c r="O252" s="57"/>
      <c r="P252" s="57"/>
      <c r="Q252" s="57"/>
    </row>
    <row r="253" spans="2:17" s="58" customFormat="1">
      <c r="B253" s="49"/>
      <c r="C253" s="60"/>
      <c r="D253" s="51"/>
      <c r="E253" s="59"/>
      <c r="G253" s="52" t="e">
        <f>(VLOOKUP(F253,暑期營隊收費標準!$A$1:$D$87,4,FALSE))</f>
        <v>#N/A</v>
      </c>
      <c r="H253" s="52" t="e">
        <f t="shared" si="77"/>
        <v>#VALUE!</v>
      </c>
      <c r="I253" s="52" t="e">
        <f t="shared" si="76"/>
        <v>#N/A</v>
      </c>
      <c r="J253" s="54"/>
      <c r="K253" s="49" t="e">
        <f t="shared" si="78"/>
        <v>#VALUE!</v>
      </c>
      <c r="L253" s="49" t="e">
        <f t="shared" si="79"/>
        <v>#VALUE!</v>
      </c>
      <c r="M253" s="55"/>
      <c r="N253" s="56"/>
      <c r="O253" s="57"/>
      <c r="P253" s="57"/>
      <c r="Q253" s="57"/>
    </row>
    <row r="254" spans="2:17" s="58" customFormat="1">
      <c r="B254" s="49"/>
      <c r="C254" s="60"/>
      <c r="D254" s="51"/>
      <c r="E254" s="59"/>
      <c r="F254" s="49"/>
      <c r="G254" s="52" t="e">
        <f>(VLOOKUP(F254,暑期營隊收費標準!$A$1:$D$87,4,FALSE))</f>
        <v>#N/A</v>
      </c>
      <c r="H254" s="52" t="e">
        <f t="shared" si="77"/>
        <v>#VALUE!</v>
      </c>
      <c r="I254" s="52" t="e">
        <f t="shared" si="76"/>
        <v>#N/A</v>
      </c>
      <c r="J254" s="54"/>
      <c r="K254" s="49" t="e">
        <f t="shared" si="78"/>
        <v>#VALUE!</v>
      </c>
      <c r="L254" s="49" t="e">
        <f t="shared" si="79"/>
        <v>#VALUE!</v>
      </c>
      <c r="M254" s="55"/>
      <c r="N254" s="56"/>
      <c r="O254" s="57"/>
      <c r="P254" s="57"/>
      <c r="Q254" s="57"/>
    </row>
    <row r="255" spans="2:17" s="58" customFormat="1">
      <c r="B255" s="49"/>
      <c r="C255" s="60"/>
      <c r="D255" s="51"/>
      <c r="E255" s="59"/>
      <c r="F255" s="49"/>
      <c r="G255" s="52" t="e">
        <f>(VLOOKUP(F255,暑期營隊收費標準!$A$1:$D$87,4,FALSE))</f>
        <v>#N/A</v>
      </c>
      <c r="H255" s="52" t="e">
        <f t="shared" ref="H255" si="80">IF(ROUNDUP(IF(E255="整天",6,IF(((L255-K255)/(100*2))&gt;6,6,((L255-K255)/(100*2)))),0)=-1,0,ROUNDUP(IF(E255="整天",6,IF(((L255-K255)/(100*2))&gt;6,6,((L255-K255)/(100*2)))),0))</f>
        <v>#VALUE!</v>
      </c>
      <c r="I255" s="52" t="e">
        <f t="shared" si="76"/>
        <v>#N/A</v>
      </c>
      <c r="J255" s="54"/>
      <c r="K255" s="49" t="e">
        <f t="shared" ref="K255" si="81">IF(E255="整天",800,IF(VALUE(LEFT(E255,4))&lt;800,800,VALUE(LEFT(E255,4))))</f>
        <v>#VALUE!</v>
      </c>
      <c r="L255" s="49" t="e">
        <f t="shared" ref="L255" si="82">IF(E255="整天",2200,IF(VALUE(RIGHT(E255,4))&gt;2200,2200,VALUE(RIGHT(E255,4))))</f>
        <v>#VALUE!</v>
      </c>
      <c r="M255" s="55"/>
      <c r="N255" s="56"/>
      <c r="O255" s="57"/>
      <c r="P255" s="57"/>
      <c r="Q255" s="57"/>
    </row>
    <row r="256" spans="2:17" s="58" customFormat="1">
      <c r="B256" s="49"/>
      <c r="C256" s="60"/>
      <c r="D256" s="51"/>
      <c r="E256" s="59"/>
      <c r="G256" s="52" t="e">
        <f>(VLOOKUP(F256,暑期營隊收費標準!$A$1:$D$87,4,FALSE))</f>
        <v>#N/A</v>
      </c>
      <c r="H256" s="52" t="e">
        <f t="shared" si="77"/>
        <v>#VALUE!</v>
      </c>
      <c r="I256" s="52" t="e">
        <f t="shared" si="76"/>
        <v>#N/A</v>
      </c>
      <c r="J256" s="54"/>
      <c r="K256" s="49" t="e">
        <f t="shared" si="78"/>
        <v>#VALUE!</v>
      </c>
      <c r="L256" s="49" t="e">
        <f t="shared" si="79"/>
        <v>#VALUE!</v>
      </c>
      <c r="M256" s="55"/>
      <c r="N256" s="56"/>
      <c r="O256" s="57"/>
      <c r="P256" s="57"/>
      <c r="Q256" s="57"/>
    </row>
    <row r="257" spans="2:17" s="58" customFormat="1">
      <c r="B257" s="49"/>
      <c r="C257" s="60"/>
      <c r="D257" s="51"/>
      <c r="E257" s="53"/>
      <c r="F257" s="49"/>
      <c r="G257" s="52" t="e">
        <f>(VLOOKUP(F257,暑期營隊收費標準!$A$1:$D$87,4,FALSE))</f>
        <v>#N/A</v>
      </c>
      <c r="H257" s="52" t="e">
        <f t="shared" si="77"/>
        <v>#VALUE!</v>
      </c>
      <c r="I257" s="52" t="e">
        <f t="shared" si="76"/>
        <v>#N/A</v>
      </c>
      <c r="J257" s="54"/>
      <c r="K257" s="49" t="e">
        <f t="shared" si="78"/>
        <v>#VALUE!</v>
      </c>
      <c r="L257" s="49" t="e">
        <f t="shared" si="79"/>
        <v>#VALUE!</v>
      </c>
      <c r="M257" s="55"/>
      <c r="N257" s="56"/>
      <c r="O257" s="57"/>
      <c r="P257" s="57"/>
      <c r="Q257" s="57"/>
    </row>
    <row r="258" spans="2:17" s="58" customFormat="1">
      <c r="B258" s="49"/>
      <c r="C258" s="60"/>
      <c r="D258" s="51"/>
      <c r="E258" s="53"/>
      <c r="F258" s="49"/>
      <c r="G258" s="52" t="e">
        <f>(VLOOKUP(F258,暑期營隊收費標準!$A$1:$D$87,4,FALSE))</f>
        <v>#N/A</v>
      </c>
      <c r="H258" s="52" t="e">
        <f t="shared" ref="H258:H351" si="83">IF(ROUNDUP(IF(E258="整天",6,IF(((L258-K258)/(100*2))&gt;6,6,((L258-K258)/(100*2)))),0)=-1,0,ROUNDUP(IF(E258="整天",6,IF(((L258-K258)/(100*2))&gt;6,6,((L258-K258)/(100*2)))),0))</f>
        <v>#VALUE!</v>
      </c>
      <c r="I258" s="52" t="e">
        <f t="shared" ref="I258:I321" si="84">IF(OR(J258="行前訓空調免費",J258="行前訓不需空調",J258="營期間不需空調",J258="非上班時間"),0,G258*H258)</f>
        <v>#N/A</v>
      </c>
      <c r="J258" s="54"/>
      <c r="K258" s="49" t="e">
        <f t="shared" ref="K258:K351" si="85">IF(E258="整天",800,IF(VALUE(LEFT(E258,4))&lt;800,800,VALUE(LEFT(E258,4))))</f>
        <v>#VALUE!</v>
      </c>
      <c r="L258" s="49" t="e">
        <f t="shared" si="79"/>
        <v>#VALUE!</v>
      </c>
      <c r="M258" s="55"/>
      <c r="N258" s="56"/>
      <c r="O258" s="57"/>
      <c r="P258" s="57"/>
      <c r="Q258" s="57"/>
    </row>
    <row r="259" spans="2:17" s="58" customFormat="1">
      <c r="B259" s="49"/>
      <c r="C259" s="60"/>
      <c r="D259" s="51"/>
      <c r="E259" s="53"/>
      <c r="F259" s="49"/>
      <c r="G259" s="52" t="e">
        <f>(VLOOKUP(F259,暑期營隊收費標準!$A$1:$D$87,4,FALSE))</f>
        <v>#N/A</v>
      </c>
      <c r="H259" s="52" t="e">
        <f t="shared" si="83"/>
        <v>#VALUE!</v>
      </c>
      <c r="I259" s="52" t="e">
        <f t="shared" si="84"/>
        <v>#N/A</v>
      </c>
      <c r="J259" s="54"/>
      <c r="K259" s="49" t="e">
        <f t="shared" si="85"/>
        <v>#VALUE!</v>
      </c>
      <c r="L259" s="49" t="e">
        <f t="shared" si="79"/>
        <v>#VALUE!</v>
      </c>
      <c r="M259" s="55"/>
      <c r="N259" s="56"/>
      <c r="O259" s="57"/>
      <c r="P259" s="57"/>
      <c r="Q259" s="57"/>
    </row>
    <row r="260" spans="2:17" s="58" customFormat="1">
      <c r="B260" s="49"/>
      <c r="C260" s="60"/>
      <c r="D260" s="51"/>
      <c r="E260" s="53"/>
      <c r="F260" s="49"/>
      <c r="G260" s="52" t="e">
        <f>(VLOOKUP(F260,暑期營隊收費標準!$A$1:$D$87,4,FALSE))</f>
        <v>#N/A</v>
      </c>
      <c r="H260" s="52" t="e">
        <f t="shared" si="83"/>
        <v>#VALUE!</v>
      </c>
      <c r="I260" s="52" t="e">
        <f t="shared" si="84"/>
        <v>#N/A</v>
      </c>
      <c r="J260" s="54"/>
      <c r="K260" s="49" t="e">
        <f t="shared" si="85"/>
        <v>#VALUE!</v>
      </c>
      <c r="L260" s="49" t="e">
        <f t="shared" si="79"/>
        <v>#VALUE!</v>
      </c>
      <c r="M260" s="55"/>
      <c r="N260" s="56"/>
      <c r="O260" s="57"/>
      <c r="P260" s="57"/>
      <c r="Q260" s="57"/>
    </row>
    <row r="261" spans="2:17" s="58" customFormat="1">
      <c r="B261" s="49"/>
      <c r="C261" s="60"/>
      <c r="D261" s="51"/>
      <c r="E261" s="53"/>
      <c r="F261" s="49"/>
      <c r="G261" s="52" t="e">
        <f>(VLOOKUP(F261,暑期營隊收費標準!$A$1:$D$87,4,FALSE))</f>
        <v>#N/A</v>
      </c>
      <c r="H261" s="52" t="e">
        <f t="shared" si="83"/>
        <v>#VALUE!</v>
      </c>
      <c r="I261" s="52" t="e">
        <f t="shared" si="84"/>
        <v>#N/A</v>
      </c>
      <c r="J261" s="54"/>
      <c r="K261" s="49" t="e">
        <f t="shared" si="85"/>
        <v>#VALUE!</v>
      </c>
      <c r="L261" s="49" t="e">
        <f t="shared" si="79"/>
        <v>#VALUE!</v>
      </c>
      <c r="M261" s="55"/>
      <c r="N261" s="56"/>
      <c r="O261" s="57"/>
      <c r="P261" s="57"/>
      <c r="Q261" s="57"/>
    </row>
    <row r="262" spans="2:17" s="58" customFormat="1">
      <c r="B262" s="49"/>
      <c r="C262" s="50"/>
      <c r="D262" s="51"/>
      <c r="E262" s="53"/>
      <c r="F262" s="49"/>
      <c r="G262" s="52" t="e">
        <f>(VLOOKUP(F262,暑期營隊收費標準!$A$1:$D$87,4,FALSE))</f>
        <v>#N/A</v>
      </c>
      <c r="H262" s="52" t="e">
        <f t="shared" si="83"/>
        <v>#VALUE!</v>
      </c>
      <c r="I262" s="52" t="e">
        <f t="shared" si="84"/>
        <v>#N/A</v>
      </c>
      <c r="J262" s="54"/>
      <c r="K262" s="49" t="e">
        <f t="shared" si="85"/>
        <v>#VALUE!</v>
      </c>
      <c r="L262" s="49" t="e">
        <f t="shared" si="79"/>
        <v>#VALUE!</v>
      </c>
      <c r="M262" s="55"/>
      <c r="N262" s="56"/>
      <c r="O262" s="57"/>
      <c r="P262" s="57"/>
      <c r="Q262" s="57"/>
    </row>
    <row r="263" spans="2:17" s="58" customFormat="1">
      <c r="B263" s="49"/>
      <c r="C263" s="50"/>
      <c r="D263" s="51"/>
      <c r="E263" s="53"/>
      <c r="F263" s="49"/>
      <c r="G263" s="52" t="e">
        <f>(VLOOKUP(F263,暑期營隊收費標準!$A$1:$D$87,4,FALSE))</f>
        <v>#N/A</v>
      </c>
      <c r="H263" s="52" t="e">
        <f t="shared" si="83"/>
        <v>#VALUE!</v>
      </c>
      <c r="I263" s="52" t="e">
        <f t="shared" si="84"/>
        <v>#N/A</v>
      </c>
      <c r="J263" s="54"/>
      <c r="K263" s="49" t="e">
        <f t="shared" si="85"/>
        <v>#VALUE!</v>
      </c>
      <c r="L263" s="49" t="e">
        <f t="shared" si="79"/>
        <v>#VALUE!</v>
      </c>
      <c r="M263" s="55"/>
      <c r="N263" s="56"/>
      <c r="O263" s="57"/>
      <c r="P263" s="57"/>
      <c r="Q263" s="57"/>
    </row>
    <row r="264" spans="2:17" s="58" customFormat="1">
      <c r="B264" s="49"/>
      <c r="C264" s="50"/>
      <c r="D264" s="51"/>
      <c r="E264" s="53"/>
      <c r="F264" s="49"/>
      <c r="G264" s="52" t="e">
        <f>(VLOOKUP(F264,暑期營隊收費標準!$A$1:$D$87,4,FALSE))</f>
        <v>#N/A</v>
      </c>
      <c r="H264" s="52" t="e">
        <f t="shared" si="83"/>
        <v>#VALUE!</v>
      </c>
      <c r="I264" s="52" t="e">
        <f t="shared" si="84"/>
        <v>#N/A</v>
      </c>
      <c r="J264" s="54"/>
      <c r="K264" s="49" t="e">
        <f t="shared" si="85"/>
        <v>#VALUE!</v>
      </c>
      <c r="L264" s="49" t="e">
        <f t="shared" ref="L264:L357" si="86">IF(E264="整天",2200,IF(VALUE(RIGHT(E264,4))&gt;2200,2200,VALUE(RIGHT(E264,4))))</f>
        <v>#VALUE!</v>
      </c>
      <c r="M264" s="55"/>
      <c r="N264" s="56"/>
      <c r="O264" s="57"/>
      <c r="P264" s="57"/>
      <c r="Q264" s="57"/>
    </row>
    <row r="265" spans="2:17" s="58" customFormat="1">
      <c r="B265" s="49"/>
      <c r="C265" s="50"/>
      <c r="D265" s="51"/>
      <c r="E265" s="53"/>
      <c r="F265" s="49"/>
      <c r="G265" s="52" t="e">
        <f>(VLOOKUP(F265,暑期營隊收費標準!$A$1:$D$87,4,FALSE))</f>
        <v>#N/A</v>
      </c>
      <c r="H265" s="52" t="e">
        <f t="shared" si="83"/>
        <v>#VALUE!</v>
      </c>
      <c r="I265" s="52" t="e">
        <f t="shared" si="84"/>
        <v>#N/A</v>
      </c>
      <c r="J265" s="54"/>
      <c r="K265" s="49" t="e">
        <f t="shared" si="85"/>
        <v>#VALUE!</v>
      </c>
      <c r="L265" s="49" t="e">
        <f t="shared" si="86"/>
        <v>#VALUE!</v>
      </c>
      <c r="M265" s="55"/>
      <c r="N265" s="56"/>
      <c r="O265" s="57"/>
      <c r="P265" s="57"/>
      <c r="Q265" s="57"/>
    </row>
    <row r="266" spans="2:17" s="58" customFormat="1">
      <c r="B266" s="49"/>
      <c r="C266" s="50"/>
      <c r="D266" s="51"/>
      <c r="E266" s="53"/>
      <c r="F266" s="49"/>
      <c r="G266" s="52" t="e">
        <f>(VLOOKUP(F266,暑期營隊收費標準!$A$1:$D$87,4,FALSE))</f>
        <v>#N/A</v>
      </c>
      <c r="H266" s="52" t="e">
        <f t="shared" si="83"/>
        <v>#VALUE!</v>
      </c>
      <c r="I266" s="52" t="e">
        <f t="shared" si="84"/>
        <v>#N/A</v>
      </c>
      <c r="J266" s="54"/>
      <c r="K266" s="49" t="e">
        <f t="shared" si="85"/>
        <v>#VALUE!</v>
      </c>
      <c r="L266" s="49" t="e">
        <f t="shared" si="86"/>
        <v>#VALUE!</v>
      </c>
      <c r="M266" s="55"/>
      <c r="N266" s="56"/>
      <c r="O266" s="57"/>
      <c r="P266" s="57"/>
      <c r="Q266" s="57"/>
    </row>
    <row r="267" spans="2:17" s="58" customFormat="1">
      <c r="B267" s="49"/>
      <c r="C267" s="50"/>
      <c r="D267" s="51"/>
      <c r="E267" s="53"/>
      <c r="F267" s="49"/>
      <c r="G267" s="52" t="e">
        <f>(VLOOKUP(F267,暑期營隊收費標準!$A$1:$D$87,4,FALSE))</f>
        <v>#N/A</v>
      </c>
      <c r="H267" s="52" t="e">
        <f t="shared" si="83"/>
        <v>#VALUE!</v>
      </c>
      <c r="I267" s="52" t="e">
        <f t="shared" si="84"/>
        <v>#N/A</v>
      </c>
      <c r="J267" s="54"/>
      <c r="K267" s="49" t="e">
        <f t="shared" si="85"/>
        <v>#VALUE!</v>
      </c>
      <c r="L267" s="49" t="e">
        <f t="shared" si="86"/>
        <v>#VALUE!</v>
      </c>
      <c r="M267" s="55"/>
      <c r="N267" s="56"/>
      <c r="O267" s="57"/>
      <c r="P267" s="57"/>
      <c r="Q267" s="57"/>
    </row>
    <row r="268" spans="2:17" s="58" customFormat="1">
      <c r="B268" s="49"/>
      <c r="C268" s="50"/>
      <c r="D268" s="51"/>
      <c r="E268" s="53"/>
      <c r="F268" s="49"/>
      <c r="G268" s="52" t="e">
        <f>(VLOOKUP(F268,暑期營隊收費標準!$A$1:$D$87,4,FALSE))</f>
        <v>#N/A</v>
      </c>
      <c r="H268" s="52" t="e">
        <f t="shared" ref="H268" si="87">IF(ROUNDUP(IF(E268="整天",6,IF(((L268-K268)/(100*2))&gt;6,6,((L268-K268)/(100*2)))),0)=-1,0,ROUNDUP(IF(E268="整天",6,IF(((L268-K268)/(100*2))&gt;6,6,((L268-K268)/(100*2)))),0))</f>
        <v>#VALUE!</v>
      </c>
      <c r="I268" s="52" t="e">
        <f t="shared" si="84"/>
        <v>#N/A</v>
      </c>
      <c r="J268" s="54"/>
      <c r="K268" s="49" t="e">
        <f t="shared" ref="K268" si="88">IF(E268="整天",800,IF(VALUE(LEFT(E268,4))&lt;800,800,VALUE(LEFT(E268,4))))</f>
        <v>#VALUE!</v>
      </c>
      <c r="L268" s="49" t="e">
        <f t="shared" ref="L268" si="89">IF(E268="整天",2200,IF(VALUE(RIGHT(E268,4))&gt;2200,2200,VALUE(RIGHT(E268,4))))</f>
        <v>#VALUE!</v>
      </c>
      <c r="M268" s="55"/>
      <c r="N268" s="56"/>
      <c r="O268" s="57"/>
      <c r="P268" s="57"/>
      <c r="Q268" s="57"/>
    </row>
    <row r="269" spans="2:17" s="58" customFormat="1">
      <c r="B269" s="49"/>
      <c r="C269" s="50"/>
      <c r="D269" s="51"/>
      <c r="E269" s="53"/>
      <c r="F269" s="49"/>
      <c r="G269" s="52" t="e">
        <f>(VLOOKUP(F269,暑期營隊收費標準!$A$1:$D$87,4,FALSE))</f>
        <v>#N/A</v>
      </c>
      <c r="H269" s="52" t="e">
        <f t="shared" si="83"/>
        <v>#VALUE!</v>
      </c>
      <c r="I269" s="52" t="e">
        <f t="shared" si="84"/>
        <v>#N/A</v>
      </c>
      <c r="J269" s="54"/>
      <c r="K269" s="49" t="e">
        <f t="shared" si="85"/>
        <v>#VALUE!</v>
      </c>
      <c r="L269" s="49" t="e">
        <f t="shared" si="86"/>
        <v>#VALUE!</v>
      </c>
      <c r="M269" s="55"/>
      <c r="N269" s="56"/>
      <c r="O269" s="57"/>
      <c r="P269" s="57"/>
      <c r="Q269" s="57"/>
    </row>
    <row r="270" spans="2:17" s="58" customFormat="1">
      <c r="B270" s="49"/>
      <c r="C270" s="50"/>
      <c r="D270" s="51"/>
      <c r="E270" s="53"/>
      <c r="F270" s="49"/>
      <c r="G270" s="52" t="e">
        <f>(VLOOKUP(F270,暑期營隊收費標準!$A$1:$D$87,4,FALSE))</f>
        <v>#N/A</v>
      </c>
      <c r="H270" s="52" t="e">
        <f t="shared" si="83"/>
        <v>#VALUE!</v>
      </c>
      <c r="I270" s="52" t="e">
        <f t="shared" si="84"/>
        <v>#N/A</v>
      </c>
      <c r="J270" s="54"/>
      <c r="K270" s="49" t="e">
        <f t="shared" si="85"/>
        <v>#VALUE!</v>
      </c>
      <c r="L270" s="49" t="e">
        <f t="shared" si="86"/>
        <v>#VALUE!</v>
      </c>
      <c r="M270" s="55"/>
      <c r="N270" s="56"/>
      <c r="O270" s="57"/>
      <c r="P270" s="57"/>
      <c r="Q270" s="57"/>
    </row>
    <row r="271" spans="2:17" s="58" customFormat="1">
      <c r="B271" s="49"/>
      <c r="C271" s="50"/>
      <c r="D271" s="51"/>
      <c r="E271" s="53"/>
      <c r="F271" s="49"/>
      <c r="G271" s="52" t="e">
        <f>(VLOOKUP(F271,暑期營隊收費標準!$A$1:$D$87,4,FALSE))</f>
        <v>#N/A</v>
      </c>
      <c r="H271" s="52" t="e">
        <f t="shared" si="83"/>
        <v>#VALUE!</v>
      </c>
      <c r="I271" s="52" t="e">
        <f t="shared" si="84"/>
        <v>#N/A</v>
      </c>
      <c r="J271" s="54"/>
      <c r="K271" s="49" t="e">
        <f t="shared" si="85"/>
        <v>#VALUE!</v>
      </c>
      <c r="L271" s="49" t="e">
        <f t="shared" si="86"/>
        <v>#VALUE!</v>
      </c>
      <c r="M271" s="55"/>
      <c r="N271" s="56"/>
      <c r="O271" s="57"/>
      <c r="P271" s="57"/>
      <c r="Q271" s="57"/>
    </row>
    <row r="272" spans="2:17" s="58" customFormat="1">
      <c r="B272" s="49"/>
      <c r="C272" s="50"/>
      <c r="D272" s="51"/>
      <c r="E272" s="53"/>
      <c r="F272" s="49"/>
      <c r="G272" s="52" t="e">
        <f>(VLOOKUP(F272,暑期營隊收費標準!$A$1:$D$87,4,FALSE))</f>
        <v>#N/A</v>
      </c>
      <c r="H272" s="52" t="e">
        <f t="shared" si="83"/>
        <v>#VALUE!</v>
      </c>
      <c r="I272" s="52" t="e">
        <f t="shared" si="84"/>
        <v>#N/A</v>
      </c>
      <c r="J272" s="54"/>
      <c r="K272" s="49" t="e">
        <f t="shared" si="85"/>
        <v>#VALUE!</v>
      </c>
      <c r="L272" s="49" t="e">
        <f t="shared" si="86"/>
        <v>#VALUE!</v>
      </c>
      <c r="M272" s="55"/>
      <c r="N272" s="56"/>
      <c r="O272" s="57"/>
      <c r="P272" s="57"/>
      <c r="Q272" s="57"/>
    </row>
    <row r="273" spans="2:17" s="58" customFormat="1">
      <c r="B273" s="49"/>
      <c r="C273" s="50"/>
      <c r="D273" s="51"/>
      <c r="E273" s="53"/>
      <c r="F273" s="49"/>
      <c r="G273" s="52" t="e">
        <f>(VLOOKUP(F273,暑期營隊收費標準!$A$1:$D$87,4,FALSE))</f>
        <v>#N/A</v>
      </c>
      <c r="H273" s="52" t="e">
        <f t="shared" ref="H273" si="90">IF(ROUNDUP(IF(E273="整天",6,IF(((L273-K273)/(100*2))&gt;6,6,((L273-K273)/(100*2)))),0)=-1,0,ROUNDUP(IF(E273="整天",6,IF(((L273-K273)/(100*2))&gt;6,6,((L273-K273)/(100*2)))),0))</f>
        <v>#VALUE!</v>
      </c>
      <c r="I273" s="52" t="e">
        <f t="shared" si="84"/>
        <v>#N/A</v>
      </c>
      <c r="J273" s="54"/>
      <c r="K273" s="49" t="e">
        <f t="shared" si="85"/>
        <v>#VALUE!</v>
      </c>
      <c r="L273" s="49" t="e">
        <f t="shared" si="86"/>
        <v>#VALUE!</v>
      </c>
      <c r="M273" s="55"/>
      <c r="N273" s="56"/>
      <c r="O273" s="57"/>
      <c r="P273" s="57"/>
      <c r="Q273" s="57"/>
    </row>
    <row r="274" spans="2:17" s="58" customFormat="1">
      <c r="B274" s="49"/>
      <c r="C274" s="50"/>
      <c r="D274" s="51"/>
      <c r="E274" s="53"/>
      <c r="F274" s="49"/>
      <c r="G274" s="52" t="e">
        <f>(VLOOKUP(F274,暑期營隊收費標準!$A$1:$D$87,4,FALSE))</f>
        <v>#N/A</v>
      </c>
      <c r="H274" s="52" t="e">
        <f t="shared" si="83"/>
        <v>#VALUE!</v>
      </c>
      <c r="I274" s="52" t="e">
        <f t="shared" si="84"/>
        <v>#N/A</v>
      </c>
      <c r="J274" s="54"/>
      <c r="K274" s="49" t="e">
        <f t="shared" ref="K274:K279" si="91">IF(E274="整天",800,IF(VALUE(LEFT(E274,4))&lt;800,800,VALUE(LEFT(E274,4))))</f>
        <v>#VALUE!</v>
      </c>
      <c r="L274" s="49" t="e">
        <f t="shared" ref="L274:L279" si="92">IF(E274="整天",2200,IF(VALUE(RIGHT(E274,4))&gt;2200,2200,VALUE(RIGHT(E274,4))))</f>
        <v>#VALUE!</v>
      </c>
      <c r="M274" s="55"/>
      <c r="N274" s="56"/>
      <c r="O274" s="57"/>
      <c r="P274" s="57"/>
      <c r="Q274" s="57"/>
    </row>
    <row r="275" spans="2:17" s="58" customFormat="1">
      <c r="B275" s="49"/>
      <c r="C275" s="50"/>
      <c r="D275" s="51"/>
      <c r="E275" s="53"/>
      <c r="F275" s="49"/>
      <c r="G275" s="52" t="e">
        <f>(VLOOKUP(F275,暑期營隊收費標準!$A$1:$D$87,4,FALSE))</f>
        <v>#N/A</v>
      </c>
      <c r="H275" s="52" t="e">
        <f t="shared" si="83"/>
        <v>#VALUE!</v>
      </c>
      <c r="I275" s="52" t="e">
        <f t="shared" si="84"/>
        <v>#N/A</v>
      </c>
      <c r="J275" s="54"/>
      <c r="K275" s="49" t="e">
        <f t="shared" si="91"/>
        <v>#VALUE!</v>
      </c>
      <c r="L275" s="49" t="e">
        <f t="shared" si="92"/>
        <v>#VALUE!</v>
      </c>
      <c r="M275" s="55"/>
      <c r="N275" s="56"/>
      <c r="O275" s="57"/>
      <c r="P275" s="57"/>
      <c r="Q275" s="57"/>
    </row>
    <row r="276" spans="2:17" s="58" customFormat="1">
      <c r="B276" s="49"/>
      <c r="C276" s="50"/>
      <c r="D276" s="51"/>
      <c r="E276" s="53"/>
      <c r="F276" s="49"/>
      <c r="G276" s="52" t="e">
        <f>(VLOOKUP(F276,暑期營隊收費標準!$A$1:$D$87,4,FALSE))</f>
        <v>#N/A</v>
      </c>
      <c r="H276" s="52" t="e">
        <f t="shared" si="83"/>
        <v>#VALUE!</v>
      </c>
      <c r="I276" s="52" t="e">
        <f t="shared" si="84"/>
        <v>#N/A</v>
      </c>
      <c r="J276" s="54"/>
      <c r="K276" s="49" t="e">
        <f t="shared" si="91"/>
        <v>#VALUE!</v>
      </c>
      <c r="L276" s="49" t="e">
        <f t="shared" si="92"/>
        <v>#VALUE!</v>
      </c>
      <c r="M276" s="55"/>
      <c r="N276" s="56"/>
      <c r="O276" s="57"/>
      <c r="P276" s="57"/>
      <c r="Q276" s="57"/>
    </row>
    <row r="277" spans="2:17" s="58" customFormat="1">
      <c r="B277" s="49"/>
      <c r="C277" s="50"/>
      <c r="D277" s="51"/>
      <c r="E277" s="53"/>
      <c r="F277" s="49"/>
      <c r="G277" s="52" t="e">
        <f>(VLOOKUP(F277,暑期營隊收費標準!$A$1:$D$87,4,FALSE))</f>
        <v>#N/A</v>
      </c>
      <c r="H277" s="52" t="e">
        <f t="shared" ref="H277" si="93">IF(ROUNDUP(IF(E277="整天",6,IF(((L277-K277)/(100*2))&gt;6,6,((L277-K277)/(100*2)))),0)=-1,0,ROUNDUP(IF(E277="整天",6,IF(((L277-K277)/(100*2))&gt;6,6,((L277-K277)/(100*2)))),0))</f>
        <v>#VALUE!</v>
      </c>
      <c r="I277" s="52" t="e">
        <f t="shared" si="84"/>
        <v>#N/A</v>
      </c>
      <c r="J277" s="54"/>
      <c r="K277" s="49" t="e">
        <f t="shared" ref="K277" si="94">IF(E277="整天",800,IF(VALUE(LEFT(E277,4))&lt;800,800,VALUE(LEFT(E277,4))))</f>
        <v>#VALUE!</v>
      </c>
      <c r="L277" s="49" t="e">
        <f t="shared" ref="L277" si="95">IF(E277="整天",2200,IF(VALUE(RIGHT(E277,4))&gt;2200,2200,VALUE(RIGHT(E277,4))))</f>
        <v>#VALUE!</v>
      </c>
      <c r="M277" s="55"/>
      <c r="N277" s="56"/>
      <c r="O277" s="57"/>
      <c r="P277" s="57"/>
      <c r="Q277" s="57"/>
    </row>
    <row r="278" spans="2:17" s="58" customFormat="1">
      <c r="B278" s="49"/>
      <c r="C278" s="50"/>
      <c r="D278" s="51"/>
      <c r="E278" s="53"/>
      <c r="F278" s="49"/>
      <c r="G278" s="52" t="e">
        <f>(VLOOKUP(F278,暑期營隊收費標準!$A$1:$D$87,4,FALSE))</f>
        <v>#N/A</v>
      </c>
      <c r="H278" s="52" t="e">
        <f t="shared" si="83"/>
        <v>#VALUE!</v>
      </c>
      <c r="I278" s="52" t="e">
        <f t="shared" si="84"/>
        <v>#N/A</v>
      </c>
      <c r="J278" s="54"/>
      <c r="K278" s="49" t="e">
        <f t="shared" si="91"/>
        <v>#VALUE!</v>
      </c>
      <c r="L278" s="49" t="e">
        <f t="shared" si="92"/>
        <v>#VALUE!</v>
      </c>
      <c r="M278" s="55"/>
      <c r="N278" s="56"/>
      <c r="O278" s="57"/>
      <c r="P278" s="57"/>
      <c r="Q278" s="57"/>
    </row>
    <row r="279" spans="2:17" s="58" customFormat="1">
      <c r="B279" s="49"/>
      <c r="C279" s="50"/>
      <c r="D279" s="51"/>
      <c r="E279" s="53"/>
      <c r="F279" s="49"/>
      <c r="G279" s="52" t="e">
        <f>(VLOOKUP(F279,暑期營隊收費標準!$A$1:$D$87,4,FALSE))</f>
        <v>#N/A</v>
      </c>
      <c r="H279" s="52" t="e">
        <f t="shared" si="83"/>
        <v>#VALUE!</v>
      </c>
      <c r="I279" s="52" t="e">
        <f t="shared" si="84"/>
        <v>#N/A</v>
      </c>
      <c r="J279" s="54"/>
      <c r="K279" s="49" t="e">
        <f t="shared" si="91"/>
        <v>#VALUE!</v>
      </c>
      <c r="L279" s="49" t="e">
        <f t="shared" si="92"/>
        <v>#VALUE!</v>
      </c>
      <c r="M279" s="55"/>
      <c r="N279" s="56"/>
      <c r="O279" s="57"/>
      <c r="P279" s="57"/>
      <c r="Q279" s="57"/>
    </row>
    <row r="280" spans="2:17" s="58" customFormat="1">
      <c r="B280" s="49"/>
      <c r="C280" s="50"/>
      <c r="D280" s="51"/>
      <c r="E280" s="53"/>
      <c r="F280" s="49"/>
      <c r="G280" s="52" t="e">
        <f>(VLOOKUP(F280,暑期營隊收費標準!$A$1:$D$87,4,FALSE))</f>
        <v>#N/A</v>
      </c>
      <c r="H280" s="52" t="e">
        <f t="shared" si="83"/>
        <v>#VALUE!</v>
      </c>
      <c r="I280" s="52" t="e">
        <f t="shared" si="84"/>
        <v>#N/A</v>
      </c>
      <c r="J280" s="54"/>
      <c r="K280" s="49" t="e">
        <f t="shared" si="85"/>
        <v>#VALUE!</v>
      </c>
      <c r="L280" s="49" t="e">
        <f t="shared" si="86"/>
        <v>#VALUE!</v>
      </c>
      <c r="M280" s="55"/>
      <c r="N280" s="56"/>
      <c r="O280" s="57"/>
      <c r="P280" s="57"/>
      <c r="Q280" s="57"/>
    </row>
    <row r="281" spans="2:17" s="58" customFormat="1">
      <c r="B281" s="49"/>
      <c r="C281" s="50"/>
      <c r="D281" s="51"/>
      <c r="E281" s="53"/>
      <c r="F281" s="49"/>
      <c r="G281" s="52" t="e">
        <f>(VLOOKUP(F281,暑期營隊收費標準!$A$1:$D$87,4,FALSE))</f>
        <v>#N/A</v>
      </c>
      <c r="H281" s="52" t="e">
        <f t="shared" ref="H281" si="96">IF(ROUNDUP(IF(E281="整天",6,IF(((L281-K281)/(100*2))&gt;6,6,((L281-K281)/(100*2)))),0)=-1,0,ROUNDUP(IF(E281="整天",6,IF(((L281-K281)/(100*2))&gt;6,6,((L281-K281)/(100*2)))),0))</f>
        <v>#VALUE!</v>
      </c>
      <c r="I281" s="52" t="e">
        <f t="shared" si="84"/>
        <v>#N/A</v>
      </c>
      <c r="J281" s="54"/>
      <c r="K281" s="49" t="e">
        <f t="shared" ref="K281" si="97">IF(E281="整天",800,IF(VALUE(LEFT(E281,4))&lt;800,800,VALUE(LEFT(E281,4))))</f>
        <v>#VALUE!</v>
      </c>
      <c r="L281" s="49" t="e">
        <f t="shared" ref="L281" si="98">IF(E281="整天",2200,IF(VALUE(RIGHT(E281,4))&gt;2200,2200,VALUE(RIGHT(E281,4))))</f>
        <v>#VALUE!</v>
      </c>
      <c r="M281" s="55"/>
      <c r="N281" s="56"/>
      <c r="O281" s="57"/>
      <c r="P281" s="57"/>
      <c r="Q281" s="57"/>
    </row>
    <row r="282" spans="2:17" s="58" customFormat="1">
      <c r="B282" s="49"/>
      <c r="C282" s="50"/>
      <c r="D282" s="51"/>
      <c r="E282" s="53"/>
      <c r="F282" s="49"/>
      <c r="G282" s="52" t="e">
        <f>(VLOOKUP(F282,暑期營隊收費標準!$A$1:$D$87,4,FALSE))</f>
        <v>#N/A</v>
      </c>
      <c r="H282" s="52" t="e">
        <f t="shared" si="83"/>
        <v>#VALUE!</v>
      </c>
      <c r="I282" s="52" t="e">
        <f t="shared" si="84"/>
        <v>#N/A</v>
      </c>
      <c r="J282" s="54"/>
      <c r="K282" s="49" t="e">
        <f t="shared" si="85"/>
        <v>#VALUE!</v>
      </c>
      <c r="L282" s="49" t="e">
        <f t="shared" si="86"/>
        <v>#VALUE!</v>
      </c>
      <c r="M282" s="55"/>
      <c r="N282" s="56"/>
      <c r="O282" s="57"/>
      <c r="P282" s="57"/>
      <c r="Q282" s="57"/>
    </row>
    <row r="283" spans="2:17" s="79" customFormat="1">
      <c r="B283" s="74"/>
      <c r="C283" s="75"/>
      <c r="D283" s="51"/>
      <c r="E283" s="76"/>
      <c r="F283" s="74"/>
      <c r="G283" s="77" t="e">
        <f>(VLOOKUP(F283,[2]暑期營隊收費標準!$A$1:$D$87,4,0))</f>
        <v>#N/A</v>
      </c>
      <c r="H283" s="77" t="e">
        <f t="shared" ref="H283:H288" si="99">IF(ROUNDUP(IF(E283="整天",6,IF(((L283-K283)/(100*2))&gt;6,6,((L283-K283)/(100*2)))),0)=-1,0,ROUNDUP(IF(E283="整天",6,IF(((L283-K283)/(100*2))&gt;6,6,((L283-K283)/(100*2)))),0))</f>
        <v>#VALUE!</v>
      </c>
      <c r="I283" s="52" t="e">
        <f t="shared" si="84"/>
        <v>#N/A</v>
      </c>
      <c r="J283" s="54"/>
      <c r="K283" s="74" t="e">
        <f t="shared" ref="K283:K288" si="100">IF(E283="整天",800,IF(VALUE(LEFT(E283,4))&lt;800,800,VALUE(LEFT(E283,4))))</f>
        <v>#VALUE!</v>
      </c>
      <c r="L283" s="74" t="e">
        <f t="shared" ref="L283:L288" si="101">IF(E283="整天",2200,IF(VALUE(RIGHT(E283,4))&gt;2200,2200,VALUE(RIGHT(E283,4))))</f>
        <v>#VALUE!</v>
      </c>
      <c r="M283" s="78"/>
      <c r="O283" s="80"/>
      <c r="P283" s="80"/>
      <c r="Q283" s="80"/>
    </row>
    <row r="284" spans="2:17" s="79" customFormat="1">
      <c r="B284" s="74"/>
      <c r="C284" s="75"/>
      <c r="D284" s="51"/>
      <c r="E284" s="76"/>
      <c r="F284" s="74"/>
      <c r="G284" s="77" t="e">
        <f>(VLOOKUP(F284,[2]暑期營隊收費標準!$A$1:$D$87,4,0))</f>
        <v>#N/A</v>
      </c>
      <c r="H284" s="77" t="e">
        <f t="shared" si="99"/>
        <v>#VALUE!</v>
      </c>
      <c r="I284" s="52" t="e">
        <f t="shared" si="84"/>
        <v>#N/A</v>
      </c>
      <c r="J284" s="54"/>
      <c r="K284" s="74" t="e">
        <f t="shared" si="100"/>
        <v>#VALUE!</v>
      </c>
      <c r="L284" s="74" t="e">
        <f t="shared" si="101"/>
        <v>#VALUE!</v>
      </c>
      <c r="M284" s="78"/>
      <c r="O284" s="80"/>
      <c r="P284" s="80"/>
      <c r="Q284" s="80"/>
    </row>
    <row r="285" spans="2:17" s="79" customFormat="1">
      <c r="B285" s="74"/>
      <c r="C285" s="75"/>
      <c r="D285" s="51"/>
      <c r="E285" s="76"/>
      <c r="F285" s="74"/>
      <c r="G285" s="77" t="e">
        <f>(VLOOKUP(F285,[2]暑期營隊收費標準!$A$1:$D$87,4,0))</f>
        <v>#N/A</v>
      </c>
      <c r="H285" s="77" t="e">
        <f t="shared" si="99"/>
        <v>#VALUE!</v>
      </c>
      <c r="I285" s="52" t="e">
        <f t="shared" si="84"/>
        <v>#N/A</v>
      </c>
      <c r="J285" s="54"/>
      <c r="K285" s="74" t="e">
        <f t="shared" si="100"/>
        <v>#VALUE!</v>
      </c>
      <c r="L285" s="74" t="e">
        <f t="shared" si="101"/>
        <v>#VALUE!</v>
      </c>
      <c r="M285" s="78"/>
      <c r="O285" s="80"/>
      <c r="P285" s="80"/>
      <c r="Q285" s="80"/>
    </row>
    <row r="286" spans="2:17" s="79" customFormat="1">
      <c r="B286" s="74"/>
      <c r="C286" s="75"/>
      <c r="D286" s="51"/>
      <c r="E286" s="76"/>
      <c r="F286" s="74"/>
      <c r="G286" s="77" t="e">
        <f>(VLOOKUP(F286,[2]暑期營隊收費標準!$A$1:$D$87,4,0))</f>
        <v>#N/A</v>
      </c>
      <c r="H286" s="77" t="e">
        <f t="shared" si="99"/>
        <v>#VALUE!</v>
      </c>
      <c r="I286" s="52" t="e">
        <f t="shared" si="84"/>
        <v>#N/A</v>
      </c>
      <c r="J286" s="54"/>
      <c r="K286" s="74" t="e">
        <f t="shared" si="100"/>
        <v>#VALUE!</v>
      </c>
      <c r="L286" s="74" t="e">
        <f t="shared" si="101"/>
        <v>#VALUE!</v>
      </c>
      <c r="M286" s="78"/>
      <c r="O286" s="80"/>
      <c r="P286" s="80"/>
      <c r="Q286" s="80"/>
    </row>
    <row r="287" spans="2:17" s="79" customFormat="1">
      <c r="B287" s="74"/>
      <c r="C287" s="75"/>
      <c r="D287" s="51"/>
      <c r="E287" s="76"/>
      <c r="F287" s="74"/>
      <c r="G287" s="77" t="e">
        <f>(VLOOKUP(F287,[2]暑期營隊收費標準!$A$1:$D$87,4,0))</f>
        <v>#N/A</v>
      </c>
      <c r="H287" s="77" t="e">
        <f t="shared" si="99"/>
        <v>#VALUE!</v>
      </c>
      <c r="I287" s="52" t="e">
        <f t="shared" si="84"/>
        <v>#N/A</v>
      </c>
      <c r="J287" s="54"/>
      <c r="K287" s="74" t="e">
        <f t="shared" si="100"/>
        <v>#VALUE!</v>
      </c>
      <c r="L287" s="74" t="e">
        <f t="shared" si="101"/>
        <v>#VALUE!</v>
      </c>
      <c r="M287" s="78"/>
      <c r="O287" s="80"/>
      <c r="P287" s="80"/>
      <c r="Q287" s="80"/>
    </row>
    <row r="288" spans="2:17" s="79" customFormat="1">
      <c r="B288" s="74"/>
      <c r="C288" s="75"/>
      <c r="D288" s="51"/>
      <c r="E288" s="76"/>
      <c r="F288" s="74"/>
      <c r="G288" s="77" t="e">
        <f>(VLOOKUP(F287,[2]暑期營隊收費標準!$A$1:$D$87,4,0))</f>
        <v>#N/A</v>
      </c>
      <c r="H288" s="77" t="e">
        <f t="shared" si="99"/>
        <v>#VALUE!</v>
      </c>
      <c r="I288" s="52" t="e">
        <f t="shared" si="84"/>
        <v>#N/A</v>
      </c>
      <c r="J288" s="54"/>
      <c r="K288" s="74" t="e">
        <f t="shared" si="100"/>
        <v>#VALUE!</v>
      </c>
      <c r="L288" s="74" t="e">
        <f t="shared" si="101"/>
        <v>#VALUE!</v>
      </c>
      <c r="M288" s="78"/>
      <c r="O288" s="80"/>
      <c r="P288" s="80"/>
      <c r="Q288" s="80"/>
    </row>
    <row r="289" spans="2:17" s="58" customFormat="1">
      <c r="B289" s="49"/>
      <c r="C289" s="50"/>
      <c r="D289" s="51"/>
      <c r="E289" s="53"/>
      <c r="F289" s="49"/>
      <c r="G289" s="52" t="e">
        <f>(VLOOKUP(F289,暑期營隊收費標準!$A$1:$D$87,4,FALSE))</f>
        <v>#N/A</v>
      </c>
      <c r="H289" s="52" t="e">
        <f t="shared" si="83"/>
        <v>#VALUE!</v>
      </c>
      <c r="I289" s="52" t="e">
        <f t="shared" si="84"/>
        <v>#N/A</v>
      </c>
      <c r="J289" s="54"/>
      <c r="K289" s="49" t="e">
        <f t="shared" si="85"/>
        <v>#VALUE!</v>
      </c>
      <c r="L289" s="49" t="e">
        <f t="shared" si="86"/>
        <v>#VALUE!</v>
      </c>
      <c r="M289" s="55"/>
      <c r="N289" s="56"/>
      <c r="O289" s="57"/>
      <c r="P289" s="57"/>
      <c r="Q289" s="57"/>
    </row>
    <row r="290" spans="2:17" s="58" customFormat="1">
      <c r="B290" s="49"/>
      <c r="C290" s="50"/>
      <c r="D290" s="51"/>
      <c r="E290" s="53"/>
      <c r="F290" s="49"/>
      <c r="G290" s="52" t="e">
        <f>(VLOOKUP(F290,暑期營隊收費標準!$A$1:$D$87,4,FALSE))</f>
        <v>#N/A</v>
      </c>
      <c r="H290" s="52" t="e">
        <f t="shared" ref="H290" si="102">IF(ROUNDUP(IF(E290="整天",6,IF(((L290-K290)/(100*2))&gt;6,6,((L290-K290)/(100*2)))),0)=-1,0,ROUNDUP(IF(E290="整天",6,IF(((L290-K290)/(100*2))&gt;6,6,((L290-K290)/(100*2)))),0))</f>
        <v>#VALUE!</v>
      </c>
      <c r="I290" s="52" t="e">
        <f t="shared" si="84"/>
        <v>#N/A</v>
      </c>
      <c r="J290" s="54"/>
      <c r="K290" s="49" t="e">
        <f t="shared" ref="K290" si="103">IF(E290="整天",800,IF(VALUE(LEFT(E290,4))&lt;800,800,VALUE(LEFT(E290,4))))</f>
        <v>#VALUE!</v>
      </c>
      <c r="L290" s="49" t="e">
        <f t="shared" ref="L290" si="104">IF(E290="整天",2200,IF(VALUE(RIGHT(E290,4))&gt;2200,2200,VALUE(RIGHT(E290,4))))</f>
        <v>#VALUE!</v>
      </c>
      <c r="M290" s="55"/>
      <c r="N290" s="56"/>
      <c r="O290" s="57"/>
      <c r="P290" s="57"/>
      <c r="Q290" s="57"/>
    </row>
    <row r="291" spans="2:17" s="58" customFormat="1">
      <c r="B291" s="49"/>
      <c r="C291" s="50"/>
      <c r="D291" s="51"/>
      <c r="E291" s="53"/>
      <c r="F291" s="49"/>
      <c r="G291" s="52" t="e">
        <f>(VLOOKUP(F291,暑期營隊收費標準!$A$1:$D$87,4,FALSE))</f>
        <v>#N/A</v>
      </c>
      <c r="H291" s="52" t="e">
        <f t="shared" si="83"/>
        <v>#VALUE!</v>
      </c>
      <c r="I291" s="52" t="e">
        <f t="shared" si="84"/>
        <v>#N/A</v>
      </c>
      <c r="J291" s="54"/>
      <c r="K291" s="49" t="e">
        <f t="shared" si="85"/>
        <v>#VALUE!</v>
      </c>
      <c r="L291" s="49" t="e">
        <f t="shared" si="86"/>
        <v>#VALUE!</v>
      </c>
      <c r="M291" s="55"/>
      <c r="N291" s="56"/>
      <c r="O291" s="57"/>
      <c r="P291" s="57"/>
      <c r="Q291" s="57"/>
    </row>
    <row r="292" spans="2:17" s="58" customFormat="1">
      <c r="B292" s="49"/>
      <c r="C292" s="50"/>
      <c r="D292" s="51"/>
      <c r="E292" s="53"/>
      <c r="F292" s="49"/>
      <c r="G292" s="52" t="e">
        <f>(VLOOKUP(F292,暑期營隊收費標準!$A$1:$D$87,4,FALSE))</f>
        <v>#N/A</v>
      </c>
      <c r="H292" s="52" t="e">
        <f t="shared" si="83"/>
        <v>#VALUE!</v>
      </c>
      <c r="I292" s="52" t="e">
        <f t="shared" si="84"/>
        <v>#N/A</v>
      </c>
      <c r="J292" s="54"/>
      <c r="K292" s="49" t="e">
        <f t="shared" si="85"/>
        <v>#VALUE!</v>
      </c>
      <c r="L292" s="49" t="e">
        <f t="shared" si="86"/>
        <v>#VALUE!</v>
      </c>
      <c r="M292" s="55"/>
      <c r="N292" s="56"/>
      <c r="O292" s="57"/>
      <c r="P292" s="57"/>
      <c r="Q292" s="57"/>
    </row>
    <row r="293" spans="2:17" s="58" customFormat="1">
      <c r="B293" s="49"/>
      <c r="C293" s="50"/>
      <c r="D293" s="51"/>
      <c r="E293" s="53"/>
      <c r="F293" s="49"/>
      <c r="G293" s="52" t="e">
        <f>(VLOOKUP(F293,暑期營隊收費標準!$A$1:$D$87,4,FALSE))</f>
        <v>#N/A</v>
      </c>
      <c r="H293" s="52" t="e">
        <f t="shared" ref="H293" si="105">IF(ROUNDUP(IF(E293="整天",6,IF(((L293-K293)/(100*2))&gt;6,6,((L293-K293)/(100*2)))),0)=-1,0,ROUNDUP(IF(E293="整天",6,IF(((L293-K293)/(100*2))&gt;6,6,((L293-K293)/(100*2)))),0))</f>
        <v>#VALUE!</v>
      </c>
      <c r="I293" s="52" t="e">
        <f t="shared" si="84"/>
        <v>#N/A</v>
      </c>
      <c r="J293" s="54"/>
      <c r="K293" s="49" t="e">
        <f t="shared" ref="K293" si="106">IF(E293="整天",800,IF(VALUE(LEFT(E293,4))&lt;800,800,VALUE(LEFT(E293,4))))</f>
        <v>#VALUE!</v>
      </c>
      <c r="L293" s="49" t="e">
        <f t="shared" ref="L293" si="107">IF(E293="整天",2200,IF(VALUE(RIGHT(E293,4))&gt;2200,2200,VALUE(RIGHT(E293,4))))</f>
        <v>#VALUE!</v>
      </c>
      <c r="M293" s="55"/>
      <c r="N293" s="56"/>
      <c r="O293" s="57"/>
      <c r="P293" s="57"/>
      <c r="Q293" s="57"/>
    </row>
    <row r="294" spans="2:17" s="58" customFormat="1">
      <c r="B294" s="49"/>
      <c r="C294" s="50"/>
      <c r="D294" s="51"/>
      <c r="E294" s="53"/>
      <c r="F294" s="49"/>
      <c r="G294" s="52" t="e">
        <f>(VLOOKUP(F294,暑期營隊收費標準!$A$1:$D$87,4,FALSE))</f>
        <v>#N/A</v>
      </c>
      <c r="H294" s="52" t="e">
        <f t="shared" si="83"/>
        <v>#VALUE!</v>
      </c>
      <c r="I294" s="52" t="e">
        <f t="shared" si="84"/>
        <v>#N/A</v>
      </c>
      <c r="J294" s="54"/>
      <c r="K294" s="49" t="e">
        <f t="shared" si="85"/>
        <v>#VALUE!</v>
      </c>
      <c r="L294" s="49" t="e">
        <f t="shared" si="86"/>
        <v>#VALUE!</v>
      </c>
      <c r="M294" s="55"/>
      <c r="N294" s="56"/>
      <c r="O294" s="57"/>
      <c r="P294" s="57"/>
      <c r="Q294" s="57"/>
    </row>
    <row r="295" spans="2:17" s="79" customFormat="1">
      <c r="B295" s="74"/>
      <c r="C295" s="75"/>
      <c r="D295" s="51"/>
      <c r="E295" s="76"/>
      <c r="F295" s="74"/>
      <c r="G295" s="77" t="e">
        <f>(VLOOKUP(F295,[2]暑期營隊收費標準!$A$1:$D$87,4,0))</f>
        <v>#N/A</v>
      </c>
      <c r="H295" s="77" t="e">
        <f>IF(ROUNDUP(IF(E295="整天",6,IF(((L295-K295)/(100*2))&gt;6,6,((L295-K295)/(100*2)))),0)=-1,0,ROUNDUP(IF(E295="整天",6,IF(((L295-K295)/(100*2))&gt;6,6,((L295-K295)/(100*2)))),0))</f>
        <v>#VALUE!</v>
      </c>
      <c r="I295" s="52" t="e">
        <f t="shared" si="84"/>
        <v>#N/A</v>
      </c>
      <c r="J295" s="54"/>
      <c r="K295" s="74" t="e">
        <f>IF(E295="整天",800,IF(VALUE(LEFT(E295,4))&lt;800,800,VALUE(LEFT(E295,4))))</f>
        <v>#VALUE!</v>
      </c>
      <c r="L295" s="74" t="e">
        <f>IF(E295="整天",2200,IF(VALUE(RIGHT(E295,4))&gt;2200,2200,VALUE(RIGHT(E295,4))))</f>
        <v>#VALUE!</v>
      </c>
      <c r="M295" s="78"/>
      <c r="O295" s="80"/>
      <c r="P295" s="80"/>
      <c r="Q295" s="80"/>
    </row>
    <row r="296" spans="2:17" s="58" customFormat="1">
      <c r="B296" s="49"/>
      <c r="C296" s="50"/>
      <c r="D296" s="51"/>
      <c r="E296" s="53"/>
      <c r="F296" s="49"/>
      <c r="G296" s="52" t="e">
        <f>(VLOOKUP(F296,暑期營隊收費標準!$A$1:$D$87,4,FALSE))</f>
        <v>#N/A</v>
      </c>
      <c r="H296" s="52" t="e">
        <f t="shared" ref="H296" si="108">IF(ROUNDUP(IF(E296="整天",6,IF(((L296-K296)/(100*2))&gt;6,6,((L296-K296)/(100*2)))),0)=-1,0,ROUNDUP(IF(E296="整天",6,IF(((L296-K296)/(100*2))&gt;6,6,((L296-K296)/(100*2)))),0))</f>
        <v>#VALUE!</v>
      </c>
      <c r="I296" s="52" t="e">
        <f t="shared" si="84"/>
        <v>#N/A</v>
      </c>
      <c r="J296" s="54"/>
      <c r="K296" s="49" t="e">
        <f t="shared" ref="K296" si="109">IF(E296="整天",800,IF(VALUE(LEFT(E296,4))&lt;800,800,VALUE(LEFT(E296,4))))</f>
        <v>#VALUE!</v>
      </c>
      <c r="L296" s="49" t="e">
        <f t="shared" ref="L296" si="110">IF(E296="整天",2200,IF(VALUE(RIGHT(E296,4))&gt;2200,2200,VALUE(RIGHT(E296,4))))</f>
        <v>#VALUE!</v>
      </c>
      <c r="M296" s="55"/>
      <c r="N296" s="56"/>
      <c r="O296" s="57"/>
      <c r="P296" s="57"/>
      <c r="Q296" s="57"/>
    </row>
    <row r="297" spans="2:17" s="58" customFormat="1">
      <c r="B297" s="49"/>
      <c r="C297" s="50"/>
      <c r="D297" s="51"/>
      <c r="E297" s="53"/>
      <c r="F297" s="49"/>
      <c r="G297" s="52" t="e">
        <f>(VLOOKUP(F297,暑期營隊收費標準!$A$1:$D$87,4,FALSE))</f>
        <v>#N/A</v>
      </c>
      <c r="H297" s="52" t="e">
        <f t="shared" si="83"/>
        <v>#VALUE!</v>
      </c>
      <c r="I297" s="52" t="e">
        <f t="shared" si="84"/>
        <v>#N/A</v>
      </c>
      <c r="J297" s="54"/>
      <c r="K297" s="49" t="e">
        <f t="shared" si="85"/>
        <v>#VALUE!</v>
      </c>
      <c r="L297" s="49" t="e">
        <f t="shared" si="86"/>
        <v>#VALUE!</v>
      </c>
      <c r="M297" s="55"/>
      <c r="N297" s="56"/>
      <c r="O297" s="57"/>
      <c r="P297" s="57"/>
      <c r="Q297" s="57"/>
    </row>
    <row r="298" spans="2:17" s="58" customFormat="1">
      <c r="B298" s="49"/>
      <c r="C298" s="50"/>
      <c r="D298" s="51"/>
      <c r="E298" s="53"/>
      <c r="F298" s="49"/>
      <c r="G298" s="52" t="e">
        <f>(VLOOKUP(F298,暑期營隊收費標準!$A$1:$D$87,4,FALSE))</f>
        <v>#N/A</v>
      </c>
      <c r="H298" s="52" t="e">
        <f t="shared" si="83"/>
        <v>#VALUE!</v>
      </c>
      <c r="I298" s="52" t="e">
        <f t="shared" si="84"/>
        <v>#N/A</v>
      </c>
      <c r="J298" s="54"/>
      <c r="K298" s="49" t="e">
        <f t="shared" si="85"/>
        <v>#VALUE!</v>
      </c>
      <c r="L298" s="49" t="e">
        <f t="shared" si="86"/>
        <v>#VALUE!</v>
      </c>
      <c r="M298" s="55"/>
      <c r="N298" s="56"/>
      <c r="O298" s="57"/>
      <c r="P298" s="57"/>
      <c r="Q298" s="57"/>
    </row>
    <row r="299" spans="2:17" s="58" customFormat="1">
      <c r="B299" s="49"/>
      <c r="C299" s="50"/>
      <c r="D299" s="51"/>
      <c r="E299" s="53"/>
      <c r="F299" s="49"/>
      <c r="G299" s="52" t="e">
        <f>(VLOOKUP(F299,暑期營隊收費標準!$A$1:$D$87,4,FALSE))</f>
        <v>#N/A</v>
      </c>
      <c r="H299" s="52" t="e">
        <f t="shared" si="83"/>
        <v>#VALUE!</v>
      </c>
      <c r="I299" s="52" t="e">
        <f t="shared" si="84"/>
        <v>#N/A</v>
      </c>
      <c r="J299" s="54"/>
      <c r="K299" s="49" t="e">
        <f t="shared" si="85"/>
        <v>#VALUE!</v>
      </c>
      <c r="L299" s="49" t="e">
        <f t="shared" si="86"/>
        <v>#VALUE!</v>
      </c>
      <c r="M299" s="55"/>
      <c r="N299" s="56"/>
      <c r="O299" s="57"/>
      <c r="P299" s="57"/>
      <c r="Q299" s="57"/>
    </row>
    <row r="300" spans="2:17" s="58" customFormat="1">
      <c r="B300" s="49"/>
      <c r="C300" s="50"/>
      <c r="D300" s="51"/>
      <c r="E300" s="81"/>
      <c r="F300" s="49"/>
      <c r="G300" s="52" t="e">
        <f>(VLOOKUP(F300,暑期營隊收費標準!$A$1:$D$87,4,FALSE))</f>
        <v>#N/A</v>
      </c>
      <c r="H300" s="52" t="e">
        <f t="shared" si="83"/>
        <v>#VALUE!</v>
      </c>
      <c r="I300" s="52" t="e">
        <f t="shared" si="84"/>
        <v>#N/A</v>
      </c>
      <c r="J300" s="54"/>
      <c r="K300" s="49" t="e">
        <f t="shared" si="85"/>
        <v>#VALUE!</v>
      </c>
      <c r="L300" s="49" t="e">
        <f t="shared" si="86"/>
        <v>#VALUE!</v>
      </c>
      <c r="M300" s="55"/>
      <c r="N300" s="56"/>
      <c r="O300" s="57"/>
      <c r="P300" s="57"/>
      <c r="Q300" s="57"/>
    </row>
    <row r="301" spans="2:17" s="58" customFormat="1">
      <c r="B301" s="49"/>
      <c r="C301" s="50"/>
      <c r="D301" s="51"/>
      <c r="E301" s="53"/>
      <c r="F301" s="49"/>
      <c r="G301" s="52" t="e">
        <f>(VLOOKUP(F301,暑期營隊收費標準!$A$1:$D$87,4,FALSE))</f>
        <v>#N/A</v>
      </c>
      <c r="H301" s="52" t="e">
        <f t="shared" ref="H301" si="111">IF(ROUNDUP(IF(E301="整天",6,IF(((L301-K301)/(100*2))&gt;6,6,((L301-K301)/(100*2)))),0)=-1,0,ROUNDUP(IF(E301="整天",6,IF(((L301-K301)/(100*2))&gt;6,6,((L301-K301)/(100*2)))),0))</f>
        <v>#VALUE!</v>
      </c>
      <c r="I301" s="52" t="e">
        <f t="shared" si="84"/>
        <v>#N/A</v>
      </c>
      <c r="J301" s="54"/>
      <c r="K301" s="49" t="e">
        <f t="shared" ref="K301" si="112">IF(E301="整天",800,IF(VALUE(LEFT(E301,4))&lt;800,800,VALUE(LEFT(E301,4))))</f>
        <v>#VALUE!</v>
      </c>
      <c r="L301" s="49" t="e">
        <f t="shared" ref="L301" si="113">IF(E301="整天",2200,IF(VALUE(RIGHT(E301,4))&gt;2200,2200,VALUE(RIGHT(E301,4))))</f>
        <v>#VALUE!</v>
      </c>
      <c r="M301" s="55"/>
      <c r="N301" s="56"/>
      <c r="O301" s="57"/>
      <c r="P301" s="57"/>
      <c r="Q301" s="57"/>
    </row>
    <row r="302" spans="2:17" s="58" customFormat="1">
      <c r="B302" s="49"/>
      <c r="C302" s="50"/>
      <c r="D302" s="51"/>
      <c r="E302" s="53"/>
      <c r="F302" s="49"/>
      <c r="G302" s="52" t="e">
        <f>(VLOOKUP(F302,暑期營隊收費標準!$A$1:$D$87,4,FALSE))</f>
        <v>#N/A</v>
      </c>
      <c r="H302" s="52" t="e">
        <f t="shared" si="83"/>
        <v>#VALUE!</v>
      </c>
      <c r="I302" s="52" t="e">
        <f t="shared" si="84"/>
        <v>#N/A</v>
      </c>
      <c r="J302" s="54"/>
      <c r="K302" s="49" t="e">
        <f t="shared" si="85"/>
        <v>#VALUE!</v>
      </c>
      <c r="L302" s="49" t="e">
        <f t="shared" si="86"/>
        <v>#VALUE!</v>
      </c>
      <c r="M302" s="55"/>
      <c r="N302" s="56"/>
      <c r="O302" s="57"/>
      <c r="P302" s="57"/>
      <c r="Q302" s="57"/>
    </row>
    <row r="303" spans="2:17" s="58" customFormat="1">
      <c r="B303" s="49"/>
      <c r="C303" s="50"/>
      <c r="D303" s="51"/>
      <c r="E303" s="53"/>
      <c r="F303" s="49"/>
      <c r="G303" s="52" t="e">
        <f>(VLOOKUP(F303,暑期營隊收費標準!$A$1:$D$87,4,FALSE))</f>
        <v>#N/A</v>
      </c>
      <c r="H303" s="52" t="e">
        <f t="shared" si="83"/>
        <v>#VALUE!</v>
      </c>
      <c r="I303" s="52" t="e">
        <f t="shared" si="84"/>
        <v>#N/A</v>
      </c>
      <c r="J303" s="54"/>
      <c r="K303" s="49" t="e">
        <f t="shared" si="85"/>
        <v>#VALUE!</v>
      </c>
      <c r="L303" s="49" t="e">
        <f t="shared" si="86"/>
        <v>#VALUE!</v>
      </c>
      <c r="M303" s="55"/>
      <c r="N303" s="56"/>
      <c r="O303" s="57"/>
      <c r="P303" s="57"/>
      <c r="Q303" s="57"/>
    </row>
    <row r="304" spans="2:17" s="58" customFormat="1">
      <c r="B304" s="49"/>
      <c r="C304" s="50"/>
      <c r="D304" s="51"/>
      <c r="E304" s="53"/>
      <c r="F304" s="49"/>
      <c r="G304" s="52" t="e">
        <f>(VLOOKUP(F304,暑期營隊收費標準!$A$1:$D$87,4,FALSE))</f>
        <v>#N/A</v>
      </c>
      <c r="H304" s="52" t="e">
        <f t="shared" si="83"/>
        <v>#VALUE!</v>
      </c>
      <c r="I304" s="52" t="e">
        <f t="shared" si="84"/>
        <v>#N/A</v>
      </c>
      <c r="J304" s="54"/>
      <c r="K304" s="49" t="e">
        <f t="shared" si="85"/>
        <v>#VALUE!</v>
      </c>
      <c r="L304" s="49" t="e">
        <f t="shared" si="86"/>
        <v>#VALUE!</v>
      </c>
      <c r="M304" s="55"/>
      <c r="N304" s="56"/>
      <c r="O304" s="57"/>
      <c r="P304" s="57"/>
      <c r="Q304" s="57"/>
    </row>
    <row r="305" spans="2:17" s="58" customFormat="1">
      <c r="B305" s="49"/>
      <c r="C305" s="50"/>
      <c r="D305" s="51"/>
      <c r="E305" s="53"/>
      <c r="F305" s="49"/>
      <c r="G305" s="52" t="e">
        <f>(VLOOKUP(F305,暑期營隊收費標準!$A$1:$D$87,4,FALSE))</f>
        <v>#N/A</v>
      </c>
      <c r="H305" s="52" t="e">
        <f t="shared" si="83"/>
        <v>#VALUE!</v>
      </c>
      <c r="I305" s="52" t="e">
        <f t="shared" si="84"/>
        <v>#N/A</v>
      </c>
      <c r="J305" s="54"/>
      <c r="K305" s="49" t="e">
        <f t="shared" si="85"/>
        <v>#VALUE!</v>
      </c>
      <c r="L305" s="49" t="e">
        <f t="shared" si="86"/>
        <v>#VALUE!</v>
      </c>
      <c r="M305" s="55"/>
      <c r="N305" s="56"/>
      <c r="O305" s="57"/>
      <c r="P305" s="57"/>
      <c r="Q305" s="57"/>
    </row>
    <row r="306" spans="2:17" s="58" customFormat="1">
      <c r="B306" s="49"/>
      <c r="C306" s="50"/>
      <c r="D306" s="51"/>
      <c r="E306" s="53"/>
      <c r="F306" s="49"/>
      <c r="G306" s="52" t="e">
        <f>(VLOOKUP(F306,暑期營隊收費標準!$A$1:$D$87,4,FALSE))</f>
        <v>#N/A</v>
      </c>
      <c r="H306" s="52" t="e">
        <f t="shared" si="83"/>
        <v>#VALUE!</v>
      </c>
      <c r="I306" s="52" t="e">
        <f t="shared" si="84"/>
        <v>#N/A</v>
      </c>
      <c r="J306" s="54"/>
      <c r="K306" s="49" t="e">
        <f t="shared" si="85"/>
        <v>#VALUE!</v>
      </c>
      <c r="L306" s="49" t="e">
        <f t="shared" si="86"/>
        <v>#VALUE!</v>
      </c>
      <c r="M306" s="55"/>
      <c r="N306" s="56"/>
      <c r="O306" s="57"/>
      <c r="P306" s="57"/>
      <c r="Q306" s="57"/>
    </row>
    <row r="307" spans="2:17" s="58" customFormat="1">
      <c r="B307" s="49"/>
      <c r="C307" s="50"/>
      <c r="D307" s="51"/>
      <c r="E307" s="53"/>
      <c r="F307" s="49"/>
      <c r="G307" s="52" t="e">
        <f>(VLOOKUP(F307,暑期營隊收費標準!$A$1:$D$87,4,FALSE))</f>
        <v>#N/A</v>
      </c>
      <c r="H307" s="52" t="e">
        <f t="shared" si="83"/>
        <v>#VALUE!</v>
      </c>
      <c r="I307" s="52" t="e">
        <f t="shared" si="84"/>
        <v>#N/A</v>
      </c>
      <c r="J307" s="54"/>
      <c r="K307" s="49" t="e">
        <f t="shared" si="85"/>
        <v>#VALUE!</v>
      </c>
      <c r="L307" s="49" t="e">
        <f t="shared" si="86"/>
        <v>#VALUE!</v>
      </c>
      <c r="M307" s="55"/>
      <c r="N307" s="56"/>
      <c r="O307" s="57"/>
      <c r="P307" s="57"/>
      <c r="Q307" s="57"/>
    </row>
    <row r="308" spans="2:17" s="58" customFormat="1">
      <c r="B308" s="49"/>
      <c r="C308" s="50"/>
      <c r="D308" s="51"/>
      <c r="E308" s="53"/>
      <c r="F308" s="49"/>
      <c r="G308" s="52" t="e">
        <f>(VLOOKUP(F308,暑期營隊收費標準!$A$1:$D$87,4,FALSE))</f>
        <v>#N/A</v>
      </c>
      <c r="H308" s="52" t="e">
        <f t="shared" si="83"/>
        <v>#VALUE!</v>
      </c>
      <c r="I308" s="52" t="e">
        <f t="shared" si="84"/>
        <v>#N/A</v>
      </c>
      <c r="J308" s="54"/>
      <c r="K308" s="49" t="e">
        <f t="shared" si="85"/>
        <v>#VALUE!</v>
      </c>
      <c r="L308" s="49" t="e">
        <f t="shared" si="86"/>
        <v>#VALUE!</v>
      </c>
      <c r="M308" s="55"/>
      <c r="N308" s="56"/>
      <c r="O308" s="57"/>
      <c r="P308" s="57"/>
      <c r="Q308" s="57"/>
    </row>
    <row r="309" spans="2:17" s="58" customFormat="1">
      <c r="B309" s="49"/>
      <c r="C309" s="50"/>
      <c r="D309" s="51"/>
      <c r="E309" s="53"/>
      <c r="F309" s="49"/>
      <c r="G309" s="52" t="e">
        <f>(VLOOKUP(F309,暑期營隊收費標準!$A$1:$D$87,4,FALSE))</f>
        <v>#N/A</v>
      </c>
      <c r="H309" s="52" t="e">
        <f t="shared" si="83"/>
        <v>#VALUE!</v>
      </c>
      <c r="I309" s="52" t="e">
        <f t="shared" si="84"/>
        <v>#N/A</v>
      </c>
      <c r="J309" s="54"/>
      <c r="K309" s="49" t="e">
        <f t="shared" si="85"/>
        <v>#VALUE!</v>
      </c>
      <c r="L309" s="49" t="e">
        <f t="shared" si="86"/>
        <v>#VALUE!</v>
      </c>
      <c r="M309" s="55"/>
      <c r="N309" s="56"/>
      <c r="O309" s="57"/>
      <c r="P309" s="57"/>
      <c r="Q309" s="57"/>
    </row>
    <row r="310" spans="2:17" s="79" customFormat="1">
      <c r="B310" s="74"/>
      <c r="C310" s="75"/>
      <c r="D310" s="51"/>
      <c r="E310" s="76"/>
      <c r="F310" s="74"/>
      <c r="G310" s="77" t="e">
        <f>(VLOOKUP(F310,[2]暑期營隊收費標準!$A$1:$D$87,4,0))</f>
        <v>#N/A</v>
      </c>
      <c r="H310" s="77" t="e">
        <f t="shared" ref="H310:H316" si="114">IF(ROUNDUP(IF(E310="整天",6,IF(((L310-K310)/(100*2))&gt;6,6,((L310-K310)/(100*2)))),0)=-1,0,ROUNDUP(IF(E310="整天",6,IF(((L310-K310)/(100*2))&gt;6,6,((L310-K310)/(100*2)))),0))</f>
        <v>#VALUE!</v>
      </c>
      <c r="I310" s="52" t="e">
        <f t="shared" si="84"/>
        <v>#N/A</v>
      </c>
      <c r="J310" s="61"/>
      <c r="K310" s="74" t="e">
        <f t="shared" ref="K310:K316" si="115">IF(E310="整天",800,IF(VALUE(LEFT(E310,4))&lt;800,800,VALUE(LEFT(E310,4))))</f>
        <v>#VALUE!</v>
      </c>
      <c r="L310" s="74" t="e">
        <f t="shared" ref="L310:L316" si="116">IF(E310="整天",2200,IF(VALUE(RIGHT(E310,4))&gt;2200,2200,VALUE(RIGHT(E310,4))))</f>
        <v>#VALUE!</v>
      </c>
      <c r="M310" s="78"/>
      <c r="O310" s="80"/>
      <c r="P310" s="80"/>
      <c r="Q310" s="80"/>
    </row>
    <row r="311" spans="2:17" s="79" customFormat="1">
      <c r="B311" s="74"/>
      <c r="C311" s="75"/>
      <c r="D311" s="51"/>
      <c r="E311" s="76"/>
      <c r="F311" s="74"/>
      <c r="G311" s="77" t="e">
        <f>(VLOOKUP(F311,[2]暑期營隊收費標準!$A$1:$D$87,4,0))</f>
        <v>#N/A</v>
      </c>
      <c r="H311" s="77" t="e">
        <f t="shared" si="114"/>
        <v>#VALUE!</v>
      </c>
      <c r="I311" s="52" t="e">
        <f t="shared" si="84"/>
        <v>#N/A</v>
      </c>
      <c r="J311" s="61"/>
      <c r="K311" s="74" t="e">
        <f t="shared" si="115"/>
        <v>#VALUE!</v>
      </c>
      <c r="L311" s="74" t="e">
        <f t="shared" si="116"/>
        <v>#VALUE!</v>
      </c>
      <c r="M311" s="78"/>
      <c r="O311" s="80"/>
      <c r="P311" s="80"/>
      <c r="Q311" s="80"/>
    </row>
    <row r="312" spans="2:17" s="79" customFormat="1">
      <c r="B312" s="74"/>
      <c r="C312" s="75"/>
      <c r="D312" s="51"/>
      <c r="E312" s="76"/>
      <c r="F312" s="74"/>
      <c r="G312" s="77" t="e">
        <f>(VLOOKUP(F312,[2]暑期營隊收費標準!$A$1:$D$87,4,0))</f>
        <v>#N/A</v>
      </c>
      <c r="H312" s="77" t="e">
        <f t="shared" si="114"/>
        <v>#VALUE!</v>
      </c>
      <c r="I312" s="52" t="e">
        <f t="shared" si="84"/>
        <v>#N/A</v>
      </c>
      <c r="J312" s="61"/>
      <c r="K312" s="74" t="e">
        <f t="shared" si="115"/>
        <v>#VALUE!</v>
      </c>
      <c r="L312" s="74" t="e">
        <f t="shared" si="116"/>
        <v>#VALUE!</v>
      </c>
      <c r="M312" s="78"/>
      <c r="O312" s="80"/>
      <c r="P312" s="80"/>
      <c r="Q312" s="80"/>
    </row>
    <row r="313" spans="2:17" s="79" customFormat="1">
      <c r="B313" s="74"/>
      <c r="C313" s="75"/>
      <c r="D313" s="51"/>
      <c r="E313" s="76"/>
      <c r="F313" s="74"/>
      <c r="G313" s="77" t="e">
        <f>(VLOOKUP(F313,[2]暑期營隊收費標準!$A$1:$D$87,4,0))</f>
        <v>#N/A</v>
      </c>
      <c r="H313" s="77" t="e">
        <f t="shared" si="114"/>
        <v>#VALUE!</v>
      </c>
      <c r="I313" s="52" t="e">
        <f t="shared" si="84"/>
        <v>#N/A</v>
      </c>
      <c r="J313" s="61"/>
      <c r="K313" s="74" t="e">
        <f t="shared" si="115"/>
        <v>#VALUE!</v>
      </c>
      <c r="L313" s="74" t="e">
        <f t="shared" si="116"/>
        <v>#VALUE!</v>
      </c>
      <c r="M313" s="78"/>
      <c r="O313" s="80"/>
      <c r="P313" s="80"/>
      <c r="Q313" s="80"/>
    </row>
    <row r="314" spans="2:17" s="79" customFormat="1">
      <c r="B314" s="74"/>
      <c r="C314" s="75"/>
      <c r="D314" s="51"/>
      <c r="E314" s="76"/>
      <c r="F314" s="74"/>
      <c r="G314" s="77" t="e">
        <f>(VLOOKUP(F314,[2]暑期營隊收費標準!$A$1:$D$87,4,0))</f>
        <v>#N/A</v>
      </c>
      <c r="H314" s="77" t="e">
        <f t="shared" si="114"/>
        <v>#VALUE!</v>
      </c>
      <c r="I314" s="52" t="e">
        <f t="shared" si="84"/>
        <v>#N/A</v>
      </c>
      <c r="J314" s="61"/>
      <c r="K314" s="74" t="e">
        <f t="shared" si="115"/>
        <v>#VALUE!</v>
      </c>
      <c r="L314" s="74" t="e">
        <f t="shared" si="116"/>
        <v>#VALUE!</v>
      </c>
      <c r="M314" s="78"/>
      <c r="O314" s="80"/>
      <c r="P314" s="80"/>
      <c r="Q314" s="80"/>
    </row>
    <row r="315" spans="2:17" s="79" customFormat="1">
      <c r="B315" s="74"/>
      <c r="C315" s="75"/>
      <c r="D315" s="51"/>
      <c r="E315" s="76"/>
      <c r="F315" s="74"/>
      <c r="G315" s="77" t="e">
        <f>(VLOOKUP(F315,[2]暑期營隊收費標準!$A$1:$D$87,4,0))</f>
        <v>#N/A</v>
      </c>
      <c r="H315" s="77" t="e">
        <f t="shared" si="114"/>
        <v>#VALUE!</v>
      </c>
      <c r="I315" s="52" t="e">
        <f t="shared" si="84"/>
        <v>#N/A</v>
      </c>
      <c r="J315" s="61"/>
      <c r="K315" s="74" t="e">
        <f t="shared" si="115"/>
        <v>#VALUE!</v>
      </c>
      <c r="L315" s="74" t="e">
        <f t="shared" si="116"/>
        <v>#VALUE!</v>
      </c>
      <c r="M315" s="78"/>
      <c r="O315" s="80"/>
      <c r="P315" s="80"/>
      <c r="Q315" s="80"/>
    </row>
    <row r="316" spans="2:17" s="79" customFormat="1">
      <c r="B316" s="74"/>
      <c r="C316" s="75"/>
      <c r="D316" s="51"/>
      <c r="E316" s="76"/>
      <c r="F316" s="74"/>
      <c r="G316" s="77" t="e">
        <f>(VLOOKUP(F315,[2]暑期營隊收費標準!$A$1:$D$87,4,0))</f>
        <v>#N/A</v>
      </c>
      <c r="H316" s="77" t="e">
        <f t="shared" si="114"/>
        <v>#VALUE!</v>
      </c>
      <c r="I316" s="52" t="e">
        <f t="shared" si="84"/>
        <v>#N/A</v>
      </c>
      <c r="J316" s="61"/>
      <c r="K316" s="74" t="e">
        <f t="shared" si="115"/>
        <v>#VALUE!</v>
      </c>
      <c r="L316" s="74" t="e">
        <f t="shared" si="116"/>
        <v>#VALUE!</v>
      </c>
      <c r="M316" s="78"/>
      <c r="O316" s="80"/>
      <c r="P316" s="80"/>
      <c r="Q316" s="80"/>
    </row>
    <row r="317" spans="2:17" s="58" customFormat="1">
      <c r="B317" s="49"/>
      <c r="C317" s="50"/>
      <c r="D317" s="51"/>
      <c r="E317" s="53"/>
      <c r="F317" s="49"/>
      <c r="G317" s="52" t="e">
        <f>(VLOOKUP(F317,暑期營隊收費標準!$A$1:$D$87,4,FALSE))</f>
        <v>#N/A</v>
      </c>
      <c r="H317" s="52" t="e">
        <f t="shared" ref="H317" si="117">IF(ROUNDUP(IF(E317="整天",6,IF(((L317-K317)/(100*2))&gt;6,6,((L317-K317)/(100*2)))),0)=-1,0,ROUNDUP(IF(E317="整天",6,IF(((L317-K317)/(100*2))&gt;6,6,((L317-K317)/(100*2)))),0))</f>
        <v>#VALUE!</v>
      </c>
      <c r="I317" s="52" t="e">
        <f t="shared" si="84"/>
        <v>#N/A</v>
      </c>
      <c r="J317" s="61"/>
      <c r="K317" s="49" t="e">
        <f t="shared" ref="K317" si="118">IF(E317="整天",800,IF(VALUE(LEFT(E317,4))&lt;800,800,VALUE(LEFT(E317,4))))</f>
        <v>#VALUE!</v>
      </c>
      <c r="L317" s="49" t="e">
        <f t="shared" ref="L317" si="119">IF(E317="整天",2200,IF(VALUE(RIGHT(E317,4))&gt;2200,2200,VALUE(RIGHT(E317,4))))</f>
        <v>#VALUE!</v>
      </c>
      <c r="M317" s="55"/>
      <c r="N317" s="56"/>
      <c r="O317" s="57"/>
      <c r="P317" s="57"/>
      <c r="Q317" s="57"/>
    </row>
    <row r="318" spans="2:17" s="58" customFormat="1">
      <c r="B318" s="49"/>
      <c r="C318" s="50"/>
      <c r="D318" s="51"/>
      <c r="E318" s="53"/>
      <c r="F318" s="49"/>
      <c r="G318" s="52" t="e">
        <f>(VLOOKUP(F318,暑期營隊收費標準!$A$1:$D$87,4,FALSE))</f>
        <v>#N/A</v>
      </c>
      <c r="H318" s="52" t="e">
        <f t="shared" si="83"/>
        <v>#VALUE!</v>
      </c>
      <c r="I318" s="52" t="e">
        <f t="shared" si="84"/>
        <v>#N/A</v>
      </c>
      <c r="J318" s="54"/>
      <c r="K318" s="49" t="e">
        <f t="shared" si="85"/>
        <v>#VALUE!</v>
      </c>
      <c r="L318" s="49" t="e">
        <f t="shared" si="86"/>
        <v>#VALUE!</v>
      </c>
      <c r="M318" s="55"/>
      <c r="N318" s="56"/>
      <c r="O318" s="57"/>
      <c r="P318" s="57"/>
      <c r="Q318" s="57"/>
    </row>
    <row r="319" spans="2:17" s="58" customFormat="1">
      <c r="B319" s="49"/>
      <c r="C319" s="50"/>
      <c r="D319" s="51"/>
      <c r="E319" s="53"/>
      <c r="F319" s="49"/>
      <c r="G319" s="52" t="e">
        <f>(VLOOKUP(F319,暑期營隊收費標準!$A$1:$D$87,4,FALSE))</f>
        <v>#N/A</v>
      </c>
      <c r="H319" s="52" t="e">
        <f t="shared" si="83"/>
        <v>#VALUE!</v>
      </c>
      <c r="I319" s="52" t="e">
        <f t="shared" si="84"/>
        <v>#N/A</v>
      </c>
      <c r="J319" s="54"/>
      <c r="K319" s="49" t="e">
        <f t="shared" si="85"/>
        <v>#VALUE!</v>
      </c>
      <c r="L319" s="49" t="e">
        <f t="shared" si="86"/>
        <v>#VALUE!</v>
      </c>
      <c r="M319" s="55"/>
      <c r="N319" s="56"/>
      <c r="O319" s="57"/>
      <c r="P319" s="57"/>
      <c r="Q319" s="57"/>
    </row>
    <row r="320" spans="2:17" s="58" customFormat="1">
      <c r="B320" s="49"/>
      <c r="C320" s="50"/>
      <c r="D320" s="51"/>
      <c r="E320" s="53"/>
      <c r="F320" s="49"/>
      <c r="G320" s="52" t="e">
        <f>(VLOOKUP(F320,暑期營隊收費標準!$A$1:$D$87,4,FALSE))</f>
        <v>#N/A</v>
      </c>
      <c r="H320" s="52" t="e">
        <f t="shared" si="83"/>
        <v>#VALUE!</v>
      </c>
      <c r="I320" s="52" t="e">
        <f t="shared" si="84"/>
        <v>#N/A</v>
      </c>
      <c r="J320" s="61"/>
      <c r="K320" s="49" t="e">
        <f t="shared" si="85"/>
        <v>#VALUE!</v>
      </c>
      <c r="L320" s="49" t="e">
        <f t="shared" si="86"/>
        <v>#VALUE!</v>
      </c>
      <c r="M320" s="55"/>
      <c r="N320" s="56"/>
      <c r="O320" s="57"/>
      <c r="P320" s="57"/>
      <c r="Q320" s="57"/>
    </row>
    <row r="321" spans="2:17" s="58" customFormat="1">
      <c r="B321" s="49"/>
      <c r="C321" s="50"/>
      <c r="D321" s="51"/>
      <c r="E321" s="53"/>
      <c r="F321" s="49"/>
      <c r="G321" s="52" t="e">
        <f>(VLOOKUP(F321,暑期營隊收費標準!$A$1:$D$87,4,FALSE))</f>
        <v>#N/A</v>
      </c>
      <c r="H321" s="52" t="e">
        <f t="shared" si="83"/>
        <v>#VALUE!</v>
      </c>
      <c r="I321" s="52" t="e">
        <f t="shared" si="84"/>
        <v>#N/A</v>
      </c>
      <c r="J321" s="54"/>
      <c r="K321" s="49" t="e">
        <f t="shared" si="85"/>
        <v>#VALUE!</v>
      </c>
      <c r="L321" s="49" t="e">
        <f t="shared" si="86"/>
        <v>#VALUE!</v>
      </c>
      <c r="M321" s="55"/>
      <c r="N321" s="56"/>
      <c r="O321" s="57"/>
      <c r="P321" s="57"/>
      <c r="Q321" s="57"/>
    </row>
    <row r="322" spans="2:17" s="58" customFormat="1">
      <c r="B322" s="49"/>
      <c r="C322" s="50"/>
      <c r="D322" s="51"/>
      <c r="E322" s="53"/>
      <c r="F322" s="49"/>
      <c r="G322" s="52" t="e">
        <f>(VLOOKUP(F322,暑期營隊收費標準!$A$1:$D$87,4,FALSE))</f>
        <v>#N/A</v>
      </c>
      <c r="H322" s="52" t="e">
        <f t="shared" si="83"/>
        <v>#VALUE!</v>
      </c>
      <c r="I322" s="52" t="e">
        <f t="shared" ref="I322:I385" si="120">IF(OR(J322="行前訓空調免費",J322="行前訓不需空調",J322="營期間不需空調",J322="非上班時間"),0,G322*H322)</f>
        <v>#N/A</v>
      </c>
      <c r="J322" s="54"/>
      <c r="K322" s="49" t="e">
        <f t="shared" si="85"/>
        <v>#VALUE!</v>
      </c>
      <c r="L322" s="49" t="e">
        <f t="shared" si="86"/>
        <v>#VALUE!</v>
      </c>
      <c r="M322" s="55"/>
      <c r="N322" s="56"/>
      <c r="O322" s="57"/>
      <c r="P322" s="57"/>
      <c r="Q322" s="57"/>
    </row>
    <row r="323" spans="2:17" s="58" customFormat="1">
      <c r="B323" s="49"/>
      <c r="C323" s="50"/>
      <c r="D323" s="51"/>
      <c r="E323" s="53"/>
      <c r="F323" s="49"/>
      <c r="G323" s="52" t="e">
        <f>(VLOOKUP(F323,暑期營隊收費標準!$A$1:$D$87,4,FALSE))</f>
        <v>#N/A</v>
      </c>
      <c r="H323" s="52" t="e">
        <f t="shared" si="83"/>
        <v>#VALUE!</v>
      </c>
      <c r="I323" s="52" t="e">
        <f t="shared" si="120"/>
        <v>#N/A</v>
      </c>
      <c r="J323" s="54"/>
      <c r="K323" s="49" t="e">
        <f t="shared" si="85"/>
        <v>#VALUE!</v>
      </c>
      <c r="L323" s="49" t="e">
        <f t="shared" si="86"/>
        <v>#VALUE!</v>
      </c>
      <c r="M323" s="55"/>
      <c r="N323" s="56"/>
      <c r="O323" s="57"/>
      <c r="P323" s="57"/>
      <c r="Q323" s="57"/>
    </row>
    <row r="324" spans="2:17" s="58" customFormat="1">
      <c r="B324" s="49"/>
      <c r="C324" s="50"/>
      <c r="D324" s="51"/>
      <c r="E324" s="53"/>
      <c r="F324" s="49"/>
      <c r="G324" s="52" t="e">
        <f>(VLOOKUP(F324,暑期營隊收費標準!$A$1:$D$87,4,FALSE))</f>
        <v>#N/A</v>
      </c>
      <c r="H324" s="52" t="e">
        <f t="shared" si="83"/>
        <v>#VALUE!</v>
      </c>
      <c r="I324" s="52" t="e">
        <f t="shared" si="120"/>
        <v>#N/A</v>
      </c>
      <c r="J324" s="54"/>
      <c r="K324" s="49" t="e">
        <f t="shared" si="85"/>
        <v>#VALUE!</v>
      </c>
      <c r="L324" s="49" t="e">
        <f t="shared" si="86"/>
        <v>#VALUE!</v>
      </c>
      <c r="M324" s="55"/>
      <c r="N324" s="56"/>
      <c r="O324" s="57"/>
      <c r="P324" s="57"/>
      <c r="Q324" s="57"/>
    </row>
    <row r="325" spans="2:17" s="58" customFormat="1">
      <c r="B325" s="49"/>
      <c r="C325" s="50"/>
      <c r="D325" s="51"/>
      <c r="E325" s="53"/>
      <c r="G325" s="52" t="e">
        <f>(VLOOKUP(F325,暑期營隊收費標準!$A$1:$D$87,4,FALSE))</f>
        <v>#N/A</v>
      </c>
      <c r="H325" s="52" t="e">
        <f t="shared" si="83"/>
        <v>#VALUE!</v>
      </c>
      <c r="I325" s="52" t="e">
        <f t="shared" si="120"/>
        <v>#N/A</v>
      </c>
      <c r="J325" s="54"/>
      <c r="K325" s="49" t="e">
        <f t="shared" si="85"/>
        <v>#VALUE!</v>
      </c>
      <c r="L325" s="49" t="e">
        <f t="shared" si="86"/>
        <v>#VALUE!</v>
      </c>
      <c r="M325" s="55"/>
      <c r="N325" s="56"/>
      <c r="O325" s="57"/>
      <c r="P325" s="57"/>
      <c r="Q325" s="57"/>
    </row>
    <row r="326" spans="2:17" s="58" customFormat="1">
      <c r="B326" s="49"/>
      <c r="C326" s="50"/>
      <c r="D326" s="51"/>
      <c r="E326" s="53"/>
      <c r="G326" s="52" t="e">
        <f>(VLOOKUP(F326,暑期營隊收費標準!$A$1:$D$87,4,FALSE))</f>
        <v>#N/A</v>
      </c>
      <c r="H326" s="52" t="e">
        <f t="shared" si="83"/>
        <v>#VALUE!</v>
      </c>
      <c r="I326" s="52" t="e">
        <f t="shared" si="120"/>
        <v>#N/A</v>
      </c>
      <c r="J326" s="61"/>
      <c r="K326" s="49" t="e">
        <f t="shared" si="85"/>
        <v>#VALUE!</v>
      </c>
      <c r="L326" s="49" t="e">
        <f t="shared" si="86"/>
        <v>#VALUE!</v>
      </c>
      <c r="M326" s="55"/>
      <c r="N326" s="56"/>
      <c r="O326" s="57"/>
      <c r="P326" s="57"/>
      <c r="Q326" s="57"/>
    </row>
    <row r="327" spans="2:17" s="58" customFormat="1">
      <c r="B327" s="49"/>
      <c r="C327" s="50"/>
      <c r="D327" s="51"/>
      <c r="E327" s="53"/>
      <c r="G327" s="52" t="e">
        <f>(VLOOKUP(F327,暑期營隊收費標準!$A$1:$D$87,4,FALSE))</f>
        <v>#N/A</v>
      </c>
      <c r="H327" s="52" t="e">
        <f t="shared" si="83"/>
        <v>#VALUE!</v>
      </c>
      <c r="I327" s="52" t="e">
        <f t="shared" si="120"/>
        <v>#N/A</v>
      </c>
      <c r="J327" s="54"/>
      <c r="K327" s="49" t="e">
        <f t="shared" si="85"/>
        <v>#VALUE!</v>
      </c>
      <c r="L327" s="49" t="e">
        <f t="shared" si="86"/>
        <v>#VALUE!</v>
      </c>
      <c r="M327" s="55"/>
      <c r="N327" s="56"/>
      <c r="O327" s="57"/>
      <c r="P327" s="57"/>
      <c r="Q327" s="57"/>
    </row>
    <row r="328" spans="2:17" s="58" customFormat="1">
      <c r="B328" s="49"/>
      <c r="C328" s="50"/>
      <c r="D328" s="51"/>
      <c r="E328" s="53"/>
      <c r="G328" s="52" t="e">
        <f>(VLOOKUP(F328,暑期營隊收費標準!$A$1:$D$87,4,FALSE))</f>
        <v>#N/A</v>
      </c>
      <c r="H328" s="52" t="e">
        <f t="shared" si="83"/>
        <v>#VALUE!</v>
      </c>
      <c r="I328" s="52" t="e">
        <f t="shared" si="120"/>
        <v>#N/A</v>
      </c>
      <c r="J328" s="54"/>
      <c r="K328" s="49" t="e">
        <f t="shared" si="85"/>
        <v>#VALUE!</v>
      </c>
      <c r="L328" s="49" t="e">
        <f t="shared" si="86"/>
        <v>#VALUE!</v>
      </c>
      <c r="M328" s="55"/>
      <c r="N328" s="56"/>
      <c r="O328" s="57"/>
      <c r="P328" s="57"/>
      <c r="Q328" s="57"/>
    </row>
    <row r="329" spans="2:17" s="79" customFormat="1">
      <c r="B329" s="74"/>
      <c r="C329" s="75"/>
      <c r="D329" s="51"/>
      <c r="E329" s="76"/>
      <c r="F329" s="74"/>
      <c r="G329" s="77" t="e">
        <f>(VLOOKUP(F329,[2]暑期營隊收費標準!$A$1:$D$87,4,0))</f>
        <v>#N/A</v>
      </c>
      <c r="H329" s="77" t="e">
        <f>IF(ROUNDUP(IF(E329="整天",6,IF(((L329-K329)/(100*2))&gt;6,6,((L329-K329)/(100*2)))),0)=-1,0,ROUNDUP(IF(E329="整天",6,IF(((L329-K329)/(100*2))&gt;6,6,((L329-K329)/(100*2)))),0))</f>
        <v>#VALUE!</v>
      </c>
      <c r="I329" s="52" t="e">
        <f t="shared" si="120"/>
        <v>#N/A</v>
      </c>
      <c r="J329" s="61"/>
      <c r="K329" s="74" t="e">
        <f>IF(E329="整天",800,IF(VALUE(LEFT(E329,4))&lt;800,800,VALUE(LEFT(E329,4))))</f>
        <v>#VALUE!</v>
      </c>
      <c r="L329" s="74" t="e">
        <f>IF(E329="整天",2200,IF(VALUE(RIGHT(E329,4))&gt;2200,2200,VALUE(RIGHT(E329,4))))</f>
        <v>#VALUE!</v>
      </c>
      <c r="M329" s="78"/>
      <c r="O329" s="80"/>
      <c r="P329" s="80"/>
      <c r="Q329" s="80"/>
    </row>
    <row r="330" spans="2:17" s="79" customFormat="1">
      <c r="B330" s="74"/>
      <c r="C330" s="75"/>
      <c r="D330" s="51"/>
      <c r="E330" s="76"/>
      <c r="F330" s="74"/>
      <c r="G330" s="77" t="e">
        <f>(VLOOKUP(F330,[2]暑期營隊收費標準!$A$1:$D$87,4,0))</f>
        <v>#N/A</v>
      </c>
      <c r="H330" s="77" t="e">
        <f>IF(ROUNDUP(IF(E330="整天",6,IF(((L330-K330)/(100*2))&gt;6,6,((L330-K330)/(100*2)))),0)=-1,0,ROUNDUP(IF(E330="整天",6,IF(((L330-K330)/(100*2))&gt;6,6,((L330-K330)/(100*2)))),0))</f>
        <v>#VALUE!</v>
      </c>
      <c r="I330" s="52" t="e">
        <f t="shared" si="120"/>
        <v>#N/A</v>
      </c>
      <c r="J330" s="61"/>
      <c r="K330" s="74" t="e">
        <f>IF(E330="整天",800,IF(VALUE(LEFT(E330,4))&lt;800,800,VALUE(LEFT(E330,4))))</f>
        <v>#VALUE!</v>
      </c>
      <c r="L330" s="74" t="e">
        <f>IF(E330="整天",2200,IF(VALUE(RIGHT(E330,4))&gt;2200,2200,VALUE(RIGHT(E330,4))))</f>
        <v>#VALUE!</v>
      </c>
      <c r="M330" s="78"/>
      <c r="O330" s="80"/>
      <c r="P330" s="80"/>
      <c r="Q330" s="80"/>
    </row>
    <row r="331" spans="2:17" s="58" customFormat="1">
      <c r="B331" s="49"/>
      <c r="C331" s="50"/>
      <c r="D331" s="51"/>
      <c r="E331" s="53"/>
      <c r="F331" s="49"/>
      <c r="G331" s="52" t="e">
        <f>(VLOOKUP(F331,暑期營隊收費標準!$A$1:$D$87,4,FALSE))</f>
        <v>#N/A</v>
      </c>
      <c r="H331" s="52" t="e">
        <f t="shared" ref="H331" si="121">IF(ROUNDUP(IF(E331="整天",6,IF(((L331-K331)/(100*2))&gt;6,6,((L331-K331)/(100*2)))),0)=-1,0,ROUNDUP(IF(E331="整天",6,IF(((L331-K331)/(100*2))&gt;6,6,((L331-K331)/(100*2)))),0))</f>
        <v>#VALUE!</v>
      </c>
      <c r="I331" s="52" t="e">
        <f t="shared" si="120"/>
        <v>#N/A</v>
      </c>
      <c r="J331" s="61"/>
      <c r="K331" s="49" t="e">
        <f t="shared" ref="K331" si="122">IF(E331="整天",800,IF(VALUE(LEFT(E331,4))&lt;800,800,VALUE(LEFT(E331,4))))</f>
        <v>#VALUE!</v>
      </c>
      <c r="L331" s="49" t="e">
        <f t="shared" ref="L331" si="123">IF(E331="整天",2200,IF(VALUE(RIGHT(E331,4))&gt;2200,2200,VALUE(RIGHT(E331,4))))</f>
        <v>#VALUE!</v>
      </c>
      <c r="M331" s="55"/>
      <c r="N331" s="56"/>
      <c r="O331" s="57"/>
      <c r="P331" s="57"/>
      <c r="Q331" s="57"/>
    </row>
    <row r="332" spans="2:17" s="58" customFormat="1">
      <c r="B332" s="49"/>
      <c r="C332" s="50"/>
      <c r="D332" s="51"/>
      <c r="E332" s="53"/>
      <c r="G332" s="52" t="e">
        <f>(VLOOKUP(F332,暑期營隊收費標準!$A$1:$D$87,4,FALSE))</f>
        <v>#N/A</v>
      </c>
      <c r="H332" s="52" t="e">
        <f t="shared" si="83"/>
        <v>#VALUE!</v>
      </c>
      <c r="I332" s="52" t="e">
        <f t="shared" si="120"/>
        <v>#N/A</v>
      </c>
      <c r="J332" s="54"/>
      <c r="K332" s="49" t="e">
        <f t="shared" si="85"/>
        <v>#VALUE!</v>
      </c>
      <c r="L332" s="49" t="e">
        <f t="shared" si="86"/>
        <v>#VALUE!</v>
      </c>
      <c r="M332" s="55"/>
      <c r="N332" s="56"/>
      <c r="O332" s="57"/>
      <c r="P332" s="57"/>
      <c r="Q332" s="57"/>
    </row>
    <row r="333" spans="2:17" s="58" customFormat="1">
      <c r="B333" s="49"/>
      <c r="C333" s="50"/>
      <c r="D333" s="51"/>
      <c r="E333" s="53"/>
      <c r="F333" s="49"/>
      <c r="G333" s="52" t="e">
        <f>(VLOOKUP(F333,暑期營隊收費標準!$A$1:$D$87,4,FALSE))</f>
        <v>#N/A</v>
      </c>
      <c r="H333" s="52" t="e">
        <f t="shared" si="83"/>
        <v>#VALUE!</v>
      </c>
      <c r="I333" s="52" t="e">
        <f t="shared" si="120"/>
        <v>#N/A</v>
      </c>
      <c r="J333" s="54"/>
      <c r="K333" s="49" t="e">
        <f t="shared" si="85"/>
        <v>#VALUE!</v>
      </c>
      <c r="L333" s="49" t="e">
        <f t="shared" si="86"/>
        <v>#VALUE!</v>
      </c>
      <c r="M333" s="55"/>
      <c r="N333" s="56"/>
      <c r="O333" s="57"/>
      <c r="P333" s="57"/>
      <c r="Q333" s="57"/>
    </row>
    <row r="334" spans="2:17" s="58" customFormat="1">
      <c r="B334" s="49"/>
      <c r="C334" s="50"/>
      <c r="D334" s="51"/>
      <c r="E334" s="53"/>
      <c r="F334" s="49"/>
      <c r="G334" s="52" t="e">
        <f>(VLOOKUP(F334,暑期營隊收費標準!$A$1:$D$87,4,FALSE))</f>
        <v>#N/A</v>
      </c>
      <c r="H334" s="52" t="e">
        <f t="shared" si="83"/>
        <v>#VALUE!</v>
      </c>
      <c r="I334" s="52" t="e">
        <f t="shared" si="120"/>
        <v>#N/A</v>
      </c>
      <c r="J334" s="61"/>
      <c r="K334" s="49" t="e">
        <f t="shared" si="85"/>
        <v>#VALUE!</v>
      </c>
      <c r="L334" s="49" t="e">
        <f t="shared" si="86"/>
        <v>#VALUE!</v>
      </c>
      <c r="M334" s="55"/>
      <c r="N334" s="56"/>
      <c r="O334" s="57"/>
      <c r="P334" s="57"/>
      <c r="Q334" s="57"/>
    </row>
    <row r="335" spans="2:17" s="58" customFormat="1">
      <c r="B335" s="49"/>
      <c r="C335" s="50"/>
      <c r="D335" s="51"/>
      <c r="E335" s="53"/>
      <c r="F335" s="49"/>
      <c r="G335" s="52" t="e">
        <f>(VLOOKUP(F335,暑期營隊收費標準!$A$1:$D$87,4,FALSE))</f>
        <v>#N/A</v>
      </c>
      <c r="H335" s="52" t="e">
        <f t="shared" si="83"/>
        <v>#VALUE!</v>
      </c>
      <c r="I335" s="52" t="e">
        <f t="shared" si="120"/>
        <v>#N/A</v>
      </c>
      <c r="J335" s="54"/>
      <c r="K335" s="49" t="e">
        <f t="shared" si="85"/>
        <v>#VALUE!</v>
      </c>
      <c r="L335" s="49" t="e">
        <f t="shared" si="86"/>
        <v>#VALUE!</v>
      </c>
      <c r="M335" s="55"/>
      <c r="N335" s="56"/>
      <c r="O335" s="57"/>
      <c r="P335" s="57"/>
      <c r="Q335" s="57"/>
    </row>
    <row r="336" spans="2:17" s="58" customFormat="1">
      <c r="B336" s="49"/>
      <c r="C336" s="50"/>
      <c r="D336" s="51"/>
      <c r="E336" s="53"/>
      <c r="F336" s="49"/>
      <c r="G336" s="52" t="e">
        <f>(VLOOKUP(F336,暑期營隊收費標準!$A$1:$D$87,4,FALSE))</f>
        <v>#N/A</v>
      </c>
      <c r="H336" s="52" t="e">
        <f t="shared" si="83"/>
        <v>#VALUE!</v>
      </c>
      <c r="I336" s="52" t="e">
        <f t="shared" si="120"/>
        <v>#N/A</v>
      </c>
      <c r="J336" s="54"/>
      <c r="K336" s="49" t="e">
        <f t="shared" si="85"/>
        <v>#VALUE!</v>
      </c>
      <c r="L336" s="49" t="e">
        <f t="shared" si="86"/>
        <v>#VALUE!</v>
      </c>
      <c r="M336" s="55"/>
      <c r="N336" s="56"/>
      <c r="O336" s="57"/>
      <c r="P336" s="57"/>
      <c r="Q336" s="57"/>
    </row>
    <row r="337" spans="2:17" s="58" customFormat="1">
      <c r="B337" s="49"/>
      <c r="C337" s="50"/>
      <c r="D337" s="51"/>
      <c r="E337" s="53"/>
      <c r="F337" s="49"/>
      <c r="G337" s="52" t="e">
        <f>(VLOOKUP(F337,暑期營隊收費標準!$A$1:$D$87,4,FALSE))</f>
        <v>#N/A</v>
      </c>
      <c r="H337" s="52" t="e">
        <f t="shared" si="83"/>
        <v>#VALUE!</v>
      </c>
      <c r="I337" s="52" t="e">
        <f t="shared" si="120"/>
        <v>#N/A</v>
      </c>
      <c r="J337" s="54"/>
      <c r="K337" s="49" t="e">
        <f t="shared" si="85"/>
        <v>#VALUE!</v>
      </c>
      <c r="L337" s="49" t="e">
        <f t="shared" si="86"/>
        <v>#VALUE!</v>
      </c>
      <c r="M337" s="55"/>
      <c r="N337" s="56"/>
      <c r="O337" s="57"/>
      <c r="P337" s="57"/>
      <c r="Q337" s="57"/>
    </row>
    <row r="338" spans="2:17" s="58" customFormat="1">
      <c r="B338" s="49"/>
      <c r="C338" s="50"/>
      <c r="D338" s="51"/>
      <c r="E338" s="53"/>
      <c r="F338" s="49"/>
      <c r="G338" s="52" t="e">
        <f>(VLOOKUP(F338,暑期營隊收費標準!$A$1:$D$87,4,FALSE))</f>
        <v>#N/A</v>
      </c>
      <c r="H338" s="52" t="e">
        <f t="shared" si="83"/>
        <v>#VALUE!</v>
      </c>
      <c r="I338" s="52" t="e">
        <f t="shared" si="120"/>
        <v>#N/A</v>
      </c>
      <c r="J338" s="54"/>
      <c r="K338" s="49" t="e">
        <f t="shared" si="85"/>
        <v>#VALUE!</v>
      </c>
      <c r="L338" s="49" t="e">
        <f t="shared" si="86"/>
        <v>#VALUE!</v>
      </c>
      <c r="M338" s="55"/>
      <c r="N338" s="56"/>
      <c r="O338" s="57"/>
      <c r="P338" s="57"/>
      <c r="Q338" s="57"/>
    </row>
    <row r="339" spans="2:17" s="58" customFormat="1">
      <c r="B339" s="49"/>
      <c r="C339" s="50"/>
      <c r="D339" s="51"/>
      <c r="E339" s="53"/>
      <c r="F339" s="49"/>
      <c r="G339" s="52" t="e">
        <f>(VLOOKUP(F339,暑期營隊收費標準!$A$1:$D$87,4,FALSE))</f>
        <v>#N/A</v>
      </c>
      <c r="H339" s="52" t="e">
        <f t="shared" si="83"/>
        <v>#VALUE!</v>
      </c>
      <c r="I339" s="52" t="e">
        <f t="shared" si="120"/>
        <v>#N/A</v>
      </c>
      <c r="J339" s="54"/>
      <c r="K339" s="49" t="e">
        <f t="shared" si="85"/>
        <v>#VALUE!</v>
      </c>
      <c r="L339" s="49" t="e">
        <f t="shared" si="86"/>
        <v>#VALUE!</v>
      </c>
      <c r="M339" s="55"/>
      <c r="N339" s="56"/>
      <c r="O339" s="57"/>
      <c r="P339" s="57"/>
      <c r="Q339" s="57"/>
    </row>
    <row r="340" spans="2:17" s="58" customFormat="1">
      <c r="B340" s="49"/>
      <c r="C340" s="50"/>
      <c r="D340" s="51"/>
      <c r="E340" s="53"/>
      <c r="F340" s="49"/>
      <c r="G340" s="52" t="e">
        <f>(VLOOKUP(F340,暑期營隊收費標準!$A$1:$D$87,4,FALSE))</f>
        <v>#N/A</v>
      </c>
      <c r="H340" s="52" t="e">
        <f t="shared" si="83"/>
        <v>#VALUE!</v>
      </c>
      <c r="I340" s="52" t="e">
        <f t="shared" si="120"/>
        <v>#N/A</v>
      </c>
      <c r="J340" s="54"/>
      <c r="K340" s="49" t="e">
        <f t="shared" si="85"/>
        <v>#VALUE!</v>
      </c>
      <c r="L340" s="49" t="e">
        <f t="shared" si="86"/>
        <v>#VALUE!</v>
      </c>
      <c r="M340" s="55"/>
      <c r="N340" s="56"/>
      <c r="O340" s="57"/>
      <c r="P340" s="57"/>
      <c r="Q340" s="57"/>
    </row>
    <row r="341" spans="2:17" s="58" customFormat="1">
      <c r="B341" s="49"/>
      <c r="C341" s="50"/>
      <c r="D341" s="51"/>
      <c r="E341" s="53"/>
      <c r="F341" s="49"/>
      <c r="G341" s="52" t="e">
        <f>(VLOOKUP(F341,暑期營隊收費標準!$A$1:$D$87,4,FALSE))</f>
        <v>#N/A</v>
      </c>
      <c r="H341" s="52" t="e">
        <f t="shared" si="83"/>
        <v>#VALUE!</v>
      </c>
      <c r="I341" s="52" t="e">
        <f t="shared" si="120"/>
        <v>#N/A</v>
      </c>
      <c r="J341" s="54"/>
      <c r="K341" s="49" t="e">
        <f t="shared" si="85"/>
        <v>#VALUE!</v>
      </c>
      <c r="L341" s="49" t="e">
        <f t="shared" si="86"/>
        <v>#VALUE!</v>
      </c>
      <c r="M341" s="55"/>
      <c r="N341" s="56"/>
      <c r="O341" s="57"/>
      <c r="P341" s="57"/>
      <c r="Q341" s="57"/>
    </row>
    <row r="342" spans="2:17" s="58" customFormat="1">
      <c r="B342" s="49"/>
      <c r="C342" s="50"/>
      <c r="D342" s="51"/>
      <c r="E342" s="53"/>
      <c r="F342" s="49"/>
      <c r="G342" s="52" t="e">
        <f>(VLOOKUP(F342,暑期營隊收費標準!$A$1:$D$87,4,FALSE))</f>
        <v>#N/A</v>
      </c>
      <c r="H342" s="52" t="e">
        <f t="shared" ref="H342" si="124">IF(ROUNDUP(IF(E342="整天",6,IF(((L342-K342)/(100*2))&gt;6,6,((L342-K342)/(100*2)))),0)=-1,0,ROUNDUP(IF(E342="整天",6,IF(((L342-K342)/(100*2))&gt;6,6,((L342-K342)/(100*2)))),0))</f>
        <v>#VALUE!</v>
      </c>
      <c r="I342" s="52" t="e">
        <f t="shared" si="120"/>
        <v>#N/A</v>
      </c>
      <c r="J342" s="54"/>
      <c r="K342" s="49" t="e">
        <f t="shared" ref="K342" si="125">IF(E342="整天",800,IF(VALUE(LEFT(E342,4))&lt;800,800,VALUE(LEFT(E342,4))))</f>
        <v>#VALUE!</v>
      </c>
      <c r="L342" s="49" t="e">
        <f t="shared" ref="L342" si="126">IF(E342="整天",2200,IF(VALUE(RIGHT(E342,4))&gt;2200,2200,VALUE(RIGHT(E342,4))))</f>
        <v>#VALUE!</v>
      </c>
      <c r="M342" s="55"/>
      <c r="N342" s="56"/>
      <c r="O342" s="57"/>
      <c r="P342" s="57"/>
      <c r="Q342" s="57"/>
    </row>
    <row r="343" spans="2:17" s="58" customFormat="1">
      <c r="B343" s="49"/>
      <c r="C343" s="50"/>
      <c r="D343" s="51"/>
      <c r="E343" s="53"/>
      <c r="F343" s="49"/>
      <c r="G343" s="52" t="e">
        <f>(VLOOKUP(F343,暑期營隊收費標準!$A$1:$D$87,4,FALSE))</f>
        <v>#N/A</v>
      </c>
      <c r="H343" s="52" t="e">
        <f t="shared" si="83"/>
        <v>#VALUE!</v>
      </c>
      <c r="I343" s="52" t="e">
        <f t="shared" si="120"/>
        <v>#N/A</v>
      </c>
      <c r="J343" s="54"/>
      <c r="K343" s="49" t="e">
        <f t="shared" si="85"/>
        <v>#VALUE!</v>
      </c>
      <c r="L343" s="49" t="e">
        <f t="shared" si="86"/>
        <v>#VALUE!</v>
      </c>
      <c r="M343" s="55"/>
      <c r="N343" s="56"/>
      <c r="O343" s="57"/>
      <c r="P343" s="57"/>
      <c r="Q343" s="57"/>
    </row>
    <row r="344" spans="2:17" s="58" customFormat="1">
      <c r="B344" s="49"/>
      <c r="C344" s="50"/>
      <c r="D344" s="51"/>
      <c r="E344" s="53"/>
      <c r="F344" s="49"/>
      <c r="G344" s="52" t="e">
        <f>(VLOOKUP(F344,暑期營隊收費標準!$A$1:$D$87,4,FALSE))</f>
        <v>#N/A</v>
      </c>
      <c r="H344" s="52" t="e">
        <f t="shared" si="83"/>
        <v>#VALUE!</v>
      </c>
      <c r="I344" s="52" t="e">
        <f t="shared" si="120"/>
        <v>#N/A</v>
      </c>
      <c r="J344" s="54"/>
      <c r="K344" s="49" t="e">
        <f t="shared" si="85"/>
        <v>#VALUE!</v>
      </c>
      <c r="L344" s="49" t="e">
        <f t="shared" si="86"/>
        <v>#VALUE!</v>
      </c>
      <c r="M344" s="55"/>
      <c r="N344" s="56"/>
      <c r="O344" s="57"/>
      <c r="P344" s="57"/>
      <c r="Q344" s="57"/>
    </row>
    <row r="345" spans="2:17" s="58" customFormat="1">
      <c r="B345" s="49"/>
      <c r="C345" s="50"/>
      <c r="D345" s="51"/>
      <c r="E345" s="53"/>
      <c r="F345" s="49"/>
      <c r="G345" s="52" t="e">
        <f>(VLOOKUP(F345,暑期營隊收費標準!$A$1:$D$87,4,FALSE))</f>
        <v>#N/A</v>
      </c>
      <c r="H345" s="52" t="e">
        <f t="shared" si="83"/>
        <v>#VALUE!</v>
      </c>
      <c r="I345" s="52" t="e">
        <f t="shared" si="120"/>
        <v>#N/A</v>
      </c>
      <c r="J345" s="54"/>
      <c r="K345" s="49" t="e">
        <f t="shared" si="85"/>
        <v>#VALUE!</v>
      </c>
      <c r="L345" s="49" t="e">
        <f t="shared" si="86"/>
        <v>#VALUE!</v>
      </c>
      <c r="M345" s="55"/>
      <c r="N345" s="56"/>
      <c r="O345" s="57"/>
      <c r="P345" s="57"/>
      <c r="Q345" s="57"/>
    </row>
    <row r="346" spans="2:17" s="58" customFormat="1">
      <c r="B346" s="49"/>
      <c r="C346" s="50"/>
      <c r="D346" s="51"/>
      <c r="E346" s="53"/>
      <c r="F346" s="49"/>
      <c r="G346" s="52" t="e">
        <f>(VLOOKUP(F346,暑期營隊收費標準!$A$1:$D$87,4,FALSE))</f>
        <v>#N/A</v>
      </c>
      <c r="H346" s="52" t="e">
        <f t="shared" si="83"/>
        <v>#VALUE!</v>
      </c>
      <c r="I346" s="52" t="e">
        <f t="shared" si="120"/>
        <v>#N/A</v>
      </c>
      <c r="J346" s="54"/>
      <c r="K346" s="49" t="e">
        <f t="shared" si="85"/>
        <v>#VALUE!</v>
      </c>
      <c r="L346" s="49" t="e">
        <f t="shared" si="86"/>
        <v>#VALUE!</v>
      </c>
      <c r="M346" s="55"/>
      <c r="N346" s="56"/>
      <c r="O346" s="57"/>
      <c r="P346" s="57"/>
      <c r="Q346" s="57"/>
    </row>
    <row r="347" spans="2:17" s="58" customFormat="1">
      <c r="B347" s="49"/>
      <c r="C347" s="50"/>
      <c r="D347" s="51"/>
      <c r="E347" s="53"/>
      <c r="F347" s="49"/>
      <c r="G347" s="52" t="e">
        <f>(VLOOKUP(F347,暑期營隊收費標準!$A$1:$D$87,4,FALSE))</f>
        <v>#N/A</v>
      </c>
      <c r="H347" s="52" t="e">
        <f t="shared" si="83"/>
        <v>#VALUE!</v>
      </c>
      <c r="I347" s="52" t="e">
        <f t="shared" si="120"/>
        <v>#N/A</v>
      </c>
      <c r="J347" s="54"/>
      <c r="K347" s="49" t="e">
        <f t="shared" si="85"/>
        <v>#VALUE!</v>
      </c>
      <c r="L347" s="49" t="e">
        <f t="shared" si="86"/>
        <v>#VALUE!</v>
      </c>
      <c r="M347" s="55"/>
      <c r="N347" s="56"/>
      <c r="O347" s="57"/>
      <c r="P347" s="57"/>
      <c r="Q347" s="57"/>
    </row>
    <row r="348" spans="2:17" s="58" customFormat="1">
      <c r="B348" s="49"/>
      <c r="C348" s="50"/>
      <c r="D348" s="51"/>
      <c r="E348" s="53"/>
      <c r="F348" s="49"/>
      <c r="G348" s="52" t="e">
        <f>(VLOOKUP(F348,暑期營隊收費標準!$A$1:$D$87,4,FALSE))</f>
        <v>#N/A</v>
      </c>
      <c r="H348" s="52" t="e">
        <f t="shared" si="83"/>
        <v>#VALUE!</v>
      </c>
      <c r="I348" s="52" t="e">
        <f t="shared" si="120"/>
        <v>#N/A</v>
      </c>
      <c r="J348" s="54"/>
      <c r="K348" s="49" t="e">
        <f t="shared" si="85"/>
        <v>#VALUE!</v>
      </c>
      <c r="L348" s="49" t="e">
        <f t="shared" si="86"/>
        <v>#VALUE!</v>
      </c>
      <c r="M348" s="55"/>
      <c r="N348" s="56"/>
      <c r="O348" s="57"/>
      <c r="P348" s="57"/>
      <c r="Q348" s="57"/>
    </row>
    <row r="349" spans="2:17" s="58" customFormat="1">
      <c r="B349" s="49"/>
      <c r="C349" s="50"/>
      <c r="D349" s="51"/>
      <c r="E349" s="53"/>
      <c r="F349" s="49"/>
      <c r="G349" s="52" t="e">
        <f>(VLOOKUP(F349,暑期營隊收費標準!$A$1:$D$87,4,FALSE))</f>
        <v>#N/A</v>
      </c>
      <c r="H349" s="52" t="e">
        <f t="shared" si="83"/>
        <v>#VALUE!</v>
      </c>
      <c r="I349" s="52" t="e">
        <f t="shared" si="120"/>
        <v>#N/A</v>
      </c>
      <c r="J349" s="54"/>
      <c r="K349" s="49" t="e">
        <f t="shared" si="85"/>
        <v>#VALUE!</v>
      </c>
      <c r="L349" s="49" t="e">
        <f t="shared" si="86"/>
        <v>#VALUE!</v>
      </c>
      <c r="N349" s="56"/>
      <c r="O349" s="57"/>
      <c r="P349" s="57"/>
      <c r="Q349" s="57"/>
    </row>
    <row r="350" spans="2:17" s="58" customFormat="1">
      <c r="B350" s="49"/>
      <c r="C350" s="50"/>
      <c r="D350" s="51"/>
      <c r="E350" s="53"/>
      <c r="F350" s="49"/>
      <c r="G350" s="52" t="e">
        <f>(VLOOKUP(F350,暑期營隊收費標準!$A$1:$D$87,4,FALSE))</f>
        <v>#N/A</v>
      </c>
      <c r="H350" s="52" t="e">
        <f t="shared" si="83"/>
        <v>#VALUE!</v>
      </c>
      <c r="I350" s="52" t="e">
        <f t="shared" si="120"/>
        <v>#N/A</v>
      </c>
      <c r="J350" s="54"/>
      <c r="K350" s="49" t="e">
        <f t="shared" si="85"/>
        <v>#VALUE!</v>
      </c>
      <c r="L350" s="49" t="e">
        <f t="shared" si="86"/>
        <v>#VALUE!</v>
      </c>
      <c r="M350" s="55"/>
      <c r="N350" s="56"/>
      <c r="O350" s="57"/>
      <c r="P350" s="57"/>
      <c r="Q350" s="57"/>
    </row>
    <row r="351" spans="2:17" s="58" customFormat="1">
      <c r="B351" s="49"/>
      <c r="C351" s="50"/>
      <c r="D351" s="51"/>
      <c r="E351" s="53"/>
      <c r="F351" s="49"/>
      <c r="G351" s="52" t="e">
        <f>(VLOOKUP(F351,暑期營隊收費標準!$A$1:$D$87,4,FALSE))</f>
        <v>#N/A</v>
      </c>
      <c r="H351" s="52" t="e">
        <f t="shared" si="83"/>
        <v>#VALUE!</v>
      </c>
      <c r="I351" s="52" t="e">
        <f t="shared" si="120"/>
        <v>#N/A</v>
      </c>
      <c r="J351" s="54"/>
      <c r="K351" s="49" t="e">
        <f t="shared" si="85"/>
        <v>#VALUE!</v>
      </c>
      <c r="L351" s="49" t="e">
        <f t="shared" si="86"/>
        <v>#VALUE!</v>
      </c>
      <c r="M351" s="55"/>
      <c r="N351" s="56"/>
      <c r="O351" s="57"/>
      <c r="P351" s="57"/>
      <c r="Q351" s="57"/>
    </row>
    <row r="352" spans="2:17" s="58" customFormat="1">
      <c r="B352" s="49"/>
      <c r="C352" s="50"/>
      <c r="D352" s="51"/>
      <c r="E352" s="53"/>
      <c r="F352" s="49"/>
      <c r="G352" s="52" t="e">
        <f>(VLOOKUP(F352,暑期營隊收費標準!$A$1:$D$87,4,FALSE))</f>
        <v>#N/A</v>
      </c>
      <c r="H352" s="52" t="e">
        <f t="shared" ref="H352:H414" si="127">IF(ROUNDUP(IF(E352="整天",6,IF(((L352-K352)/(100*2))&gt;6,6,((L352-K352)/(100*2)))),0)=-1,0,ROUNDUP(IF(E352="整天",6,IF(((L352-K352)/(100*2))&gt;6,6,((L352-K352)/(100*2)))),0))</f>
        <v>#VALUE!</v>
      </c>
      <c r="I352" s="52" t="e">
        <f t="shared" si="120"/>
        <v>#N/A</v>
      </c>
      <c r="J352" s="54"/>
      <c r="K352" s="49" t="e">
        <f t="shared" ref="K352:K414" si="128">IF(E352="整天",800,IF(VALUE(LEFT(E352,4))&lt;800,800,VALUE(LEFT(E352,4))))</f>
        <v>#VALUE!</v>
      </c>
      <c r="L352" s="49" t="e">
        <f t="shared" si="86"/>
        <v>#VALUE!</v>
      </c>
      <c r="M352" s="55"/>
      <c r="N352" s="56"/>
      <c r="O352" s="57"/>
      <c r="P352" s="57"/>
      <c r="Q352" s="57"/>
    </row>
    <row r="353" spans="2:17" s="58" customFormat="1">
      <c r="B353" s="49"/>
      <c r="C353" s="50"/>
      <c r="D353" s="51"/>
      <c r="E353" s="53"/>
      <c r="F353" s="49"/>
      <c r="G353" s="52" t="e">
        <f>(VLOOKUP(F353,暑期營隊收費標準!$A$1:$D$87,4,FALSE))</f>
        <v>#N/A</v>
      </c>
      <c r="H353" s="52" t="e">
        <f t="shared" si="127"/>
        <v>#VALUE!</v>
      </c>
      <c r="I353" s="52" t="e">
        <f t="shared" si="120"/>
        <v>#N/A</v>
      </c>
      <c r="J353" s="54"/>
      <c r="K353" s="49" t="e">
        <f t="shared" si="128"/>
        <v>#VALUE!</v>
      </c>
      <c r="L353" s="49" t="e">
        <f t="shared" si="86"/>
        <v>#VALUE!</v>
      </c>
      <c r="M353" s="55"/>
      <c r="N353" s="56"/>
      <c r="O353" s="57"/>
      <c r="P353" s="57"/>
      <c r="Q353" s="57"/>
    </row>
    <row r="354" spans="2:17" s="58" customFormat="1">
      <c r="B354" s="49"/>
      <c r="C354" s="50"/>
      <c r="D354" s="51"/>
      <c r="E354" s="53"/>
      <c r="F354" s="49"/>
      <c r="G354" s="52" t="e">
        <f>(VLOOKUP(F354,暑期營隊收費標準!$A$1:$D$87,4,FALSE))</f>
        <v>#N/A</v>
      </c>
      <c r="H354" s="52" t="e">
        <f t="shared" si="127"/>
        <v>#VALUE!</v>
      </c>
      <c r="I354" s="52" t="e">
        <f t="shared" si="120"/>
        <v>#N/A</v>
      </c>
      <c r="J354" s="54"/>
      <c r="K354" s="49" t="e">
        <f t="shared" si="128"/>
        <v>#VALUE!</v>
      </c>
      <c r="L354" s="49" t="e">
        <f t="shared" si="86"/>
        <v>#VALUE!</v>
      </c>
      <c r="M354" s="55"/>
      <c r="N354" s="56"/>
      <c r="O354" s="57"/>
      <c r="P354" s="57"/>
      <c r="Q354" s="57"/>
    </row>
    <row r="355" spans="2:17" s="58" customFormat="1">
      <c r="B355" s="49"/>
      <c r="C355" s="50"/>
      <c r="D355" s="51"/>
      <c r="E355" s="53"/>
      <c r="F355" s="49"/>
      <c r="G355" s="52" t="e">
        <f>(VLOOKUP(F355,暑期營隊收費標準!$A$1:$D$87,4,FALSE))</f>
        <v>#N/A</v>
      </c>
      <c r="H355" s="52" t="e">
        <f t="shared" si="127"/>
        <v>#VALUE!</v>
      </c>
      <c r="I355" s="52" t="e">
        <f t="shared" si="120"/>
        <v>#N/A</v>
      </c>
      <c r="J355" s="54"/>
      <c r="K355" s="49" t="e">
        <f t="shared" si="128"/>
        <v>#VALUE!</v>
      </c>
      <c r="L355" s="49" t="e">
        <f t="shared" si="86"/>
        <v>#VALUE!</v>
      </c>
      <c r="M355" s="55"/>
      <c r="N355" s="56"/>
      <c r="O355" s="57"/>
      <c r="P355" s="57"/>
      <c r="Q355" s="57"/>
    </row>
    <row r="356" spans="2:17" s="58" customFormat="1">
      <c r="B356" s="49"/>
      <c r="C356" s="50"/>
      <c r="D356" s="51"/>
      <c r="E356" s="53"/>
      <c r="F356" s="49"/>
      <c r="G356" s="52" t="e">
        <f>(VLOOKUP(F356,暑期營隊收費標準!$A$1:$D$87,4,FALSE))</f>
        <v>#N/A</v>
      </c>
      <c r="H356" s="52" t="e">
        <f t="shared" si="127"/>
        <v>#VALUE!</v>
      </c>
      <c r="I356" s="52" t="e">
        <f t="shared" si="120"/>
        <v>#N/A</v>
      </c>
      <c r="J356" s="54"/>
      <c r="K356" s="49" t="e">
        <f t="shared" si="128"/>
        <v>#VALUE!</v>
      </c>
      <c r="L356" s="49" t="e">
        <f t="shared" si="86"/>
        <v>#VALUE!</v>
      </c>
      <c r="M356" s="55"/>
      <c r="N356" s="56"/>
      <c r="O356" s="57"/>
      <c r="P356" s="57"/>
      <c r="Q356" s="57"/>
    </row>
    <row r="357" spans="2:17" s="58" customFormat="1">
      <c r="B357" s="49"/>
      <c r="C357" s="50"/>
      <c r="D357" s="51"/>
      <c r="E357" s="53"/>
      <c r="F357" s="49"/>
      <c r="G357" s="52" t="e">
        <f>(VLOOKUP(F357,暑期營隊收費標準!$A$1:$D$87,4,FALSE))</f>
        <v>#N/A</v>
      </c>
      <c r="H357" s="52" t="e">
        <f t="shared" si="127"/>
        <v>#VALUE!</v>
      </c>
      <c r="I357" s="52" t="e">
        <f t="shared" si="120"/>
        <v>#N/A</v>
      </c>
      <c r="J357" s="54"/>
      <c r="K357" s="49" t="e">
        <f t="shared" si="128"/>
        <v>#VALUE!</v>
      </c>
      <c r="L357" s="49" t="e">
        <f t="shared" si="86"/>
        <v>#VALUE!</v>
      </c>
      <c r="M357" s="55"/>
      <c r="N357" s="56"/>
      <c r="O357" s="57"/>
      <c r="P357" s="57"/>
      <c r="Q357" s="57"/>
    </row>
    <row r="358" spans="2:17" s="58" customFormat="1">
      <c r="B358" s="49"/>
      <c r="C358" s="50"/>
      <c r="D358" s="51"/>
      <c r="E358" s="53"/>
      <c r="F358" s="49"/>
      <c r="G358" s="52" t="e">
        <f>(VLOOKUP(F358,暑期營隊收費標準!$A$1:$D$87,4,FALSE))</f>
        <v>#N/A</v>
      </c>
      <c r="H358" s="52" t="e">
        <f t="shared" si="127"/>
        <v>#VALUE!</v>
      </c>
      <c r="I358" s="52" t="e">
        <f t="shared" si="120"/>
        <v>#N/A</v>
      </c>
      <c r="J358" s="54"/>
      <c r="K358" s="49" t="e">
        <f t="shared" si="128"/>
        <v>#VALUE!</v>
      </c>
      <c r="L358" s="49" t="e">
        <f t="shared" ref="L358:L420" si="129">IF(E358="整天",2200,IF(VALUE(RIGHT(E358,4))&gt;2200,2200,VALUE(RIGHT(E358,4))))</f>
        <v>#VALUE!</v>
      </c>
      <c r="M358" s="55"/>
      <c r="N358" s="56"/>
      <c r="O358" s="57"/>
      <c r="P358" s="57"/>
      <c r="Q358" s="57"/>
    </row>
    <row r="359" spans="2:17" s="58" customFormat="1">
      <c r="B359" s="49"/>
      <c r="C359" s="50"/>
      <c r="D359" s="51"/>
      <c r="E359" s="53"/>
      <c r="F359" s="49"/>
      <c r="G359" s="52" t="e">
        <f>(VLOOKUP(F359,暑期營隊收費標準!$A$1:$D$87,4,FALSE))</f>
        <v>#N/A</v>
      </c>
      <c r="H359" s="52" t="e">
        <f t="shared" si="127"/>
        <v>#VALUE!</v>
      </c>
      <c r="I359" s="52" t="e">
        <f t="shared" si="120"/>
        <v>#N/A</v>
      </c>
      <c r="J359" s="54"/>
      <c r="K359" s="49" t="e">
        <f t="shared" si="128"/>
        <v>#VALUE!</v>
      </c>
      <c r="L359" s="49" t="e">
        <f t="shared" si="129"/>
        <v>#VALUE!</v>
      </c>
      <c r="M359" s="55"/>
      <c r="N359" s="56"/>
      <c r="O359" s="57"/>
      <c r="P359" s="57"/>
      <c r="Q359" s="57"/>
    </row>
    <row r="360" spans="2:17" s="58" customFormat="1">
      <c r="B360" s="49"/>
      <c r="C360" s="50"/>
      <c r="D360" s="51"/>
      <c r="E360" s="53"/>
      <c r="F360" s="49"/>
      <c r="G360" s="52" t="e">
        <f>(VLOOKUP(F360,暑期營隊收費標準!$A$1:$D$87,4,FALSE))</f>
        <v>#N/A</v>
      </c>
      <c r="H360" s="52" t="e">
        <f t="shared" si="127"/>
        <v>#VALUE!</v>
      </c>
      <c r="I360" s="52" t="e">
        <f t="shared" si="120"/>
        <v>#N/A</v>
      </c>
      <c r="J360" s="54"/>
      <c r="K360" s="49" t="e">
        <f t="shared" si="128"/>
        <v>#VALUE!</v>
      </c>
      <c r="L360" s="49" t="e">
        <f t="shared" si="129"/>
        <v>#VALUE!</v>
      </c>
      <c r="M360" s="55"/>
      <c r="N360" s="56"/>
      <c r="O360" s="57"/>
      <c r="P360" s="57"/>
      <c r="Q360" s="57"/>
    </row>
    <row r="361" spans="2:17" s="58" customFormat="1">
      <c r="B361" s="49"/>
      <c r="C361" s="50"/>
      <c r="D361" s="51"/>
      <c r="E361" s="53"/>
      <c r="F361" s="49"/>
      <c r="G361" s="52" t="e">
        <f>(VLOOKUP(F361,暑期營隊收費標準!$A$1:$D$87,4,FALSE))</f>
        <v>#N/A</v>
      </c>
      <c r="H361" s="52" t="e">
        <f t="shared" si="127"/>
        <v>#VALUE!</v>
      </c>
      <c r="I361" s="52" t="e">
        <f t="shared" si="120"/>
        <v>#N/A</v>
      </c>
      <c r="J361" s="54"/>
      <c r="K361" s="49" t="e">
        <f t="shared" si="128"/>
        <v>#VALUE!</v>
      </c>
      <c r="L361" s="49" t="e">
        <f t="shared" si="129"/>
        <v>#VALUE!</v>
      </c>
      <c r="M361" s="55"/>
      <c r="N361" s="56"/>
      <c r="O361" s="57"/>
      <c r="P361" s="57"/>
      <c r="Q361" s="57"/>
    </row>
    <row r="362" spans="2:17" s="58" customFormat="1">
      <c r="B362" s="49"/>
      <c r="C362" s="50"/>
      <c r="D362" s="51"/>
      <c r="E362" s="53"/>
      <c r="F362" s="49"/>
      <c r="G362" s="52" t="e">
        <f>(VLOOKUP(F362,暑期營隊收費標準!$A$1:$D$87,4,FALSE))</f>
        <v>#N/A</v>
      </c>
      <c r="H362" s="52" t="e">
        <f t="shared" si="127"/>
        <v>#VALUE!</v>
      </c>
      <c r="I362" s="52" t="e">
        <f t="shared" si="120"/>
        <v>#N/A</v>
      </c>
      <c r="J362" s="54"/>
      <c r="K362" s="49" t="e">
        <f t="shared" si="128"/>
        <v>#VALUE!</v>
      </c>
      <c r="L362" s="49" t="e">
        <f t="shared" si="129"/>
        <v>#VALUE!</v>
      </c>
      <c r="M362" s="55"/>
      <c r="N362" s="56"/>
      <c r="O362" s="57"/>
      <c r="P362" s="57"/>
      <c r="Q362" s="57"/>
    </row>
    <row r="363" spans="2:17" s="58" customFormat="1">
      <c r="B363" s="49"/>
      <c r="C363" s="50"/>
      <c r="D363" s="51"/>
      <c r="E363" s="53"/>
      <c r="F363" s="49"/>
      <c r="G363" s="52" t="e">
        <f>(VLOOKUP(F363,暑期營隊收費標準!$A$1:$D$87,4,FALSE))</f>
        <v>#N/A</v>
      </c>
      <c r="H363" s="52" t="e">
        <f t="shared" si="127"/>
        <v>#VALUE!</v>
      </c>
      <c r="I363" s="52" t="e">
        <f t="shared" si="120"/>
        <v>#N/A</v>
      </c>
      <c r="J363" s="54"/>
      <c r="K363" s="49" t="e">
        <f t="shared" si="128"/>
        <v>#VALUE!</v>
      </c>
      <c r="L363" s="49" t="e">
        <f t="shared" si="129"/>
        <v>#VALUE!</v>
      </c>
      <c r="M363" s="55"/>
      <c r="N363" s="56"/>
      <c r="O363" s="57"/>
      <c r="P363" s="57"/>
      <c r="Q363" s="57"/>
    </row>
    <row r="364" spans="2:17" s="58" customFormat="1">
      <c r="B364" s="49"/>
      <c r="C364" s="50"/>
      <c r="D364" s="51"/>
      <c r="E364" s="53"/>
      <c r="F364" s="49"/>
      <c r="G364" s="52" t="e">
        <f>(VLOOKUP(F364,暑期營隊收費標準!$A$1:$D$87,4,FALSE))</f>
        <v>#N/A</v>
      </c>
      <c r="H364" s="52" t="e">
        <f t="shared" si="127"/>
        <v>#VALUE!</v>
      </c>
      <c r="I364" s="52" t="e">
        <f t="shared" si="120"/>
        <v>#N/A</v>
      </c>
      <c r="J364" s="54"/>
      <c r="K364" s="49" t="e">
        <f t="shared" si="128"/>
        <v>#VALUE!</v>
      </c>
      <c r="L364" s="49" t="e">
        <f t="shared" si="129"/>
        <v>#VALUE!</v>
      </c>
      <c r="M364" s="55"/>
      <c r="N364" s="56"/>
      <c r="O364" s="57"/>
      <c r="P364" s="57"/>
      <c r="Q364" s="57"/>
    </row>
    <row r="365" spans="2:17" s="58" customFormat="1">
      <c r="B365" s="49"/>
      <c r="C365" s="50"/>
      <c r="D365" s="51"/>
      <c r="E365" s="53"/>
      <c r="F365" s="49"/>
      <c r="G365" s="52" t="e">
        <f>(VLOOKUP(F365,暑期營隊收費標準!$A$1:$D$87,4,FALSE))</f>
        <v>#N/A</v>
      </c>
      <c r="H365" s="52" t="e">
        <f t="shared" si="127"/>
        <v>#VALUE!</v>
      </c>
      <c r="I365" s="52" t="e">
        <f t="shared" si="120"/>
        <v>#N/A</v>
      </c>
      <c r="J365" s="54"/>
      <c r="K365" s="49" t="e">
        <f t="shared" si="128"/>
        <v>#VALUE!</v>
      </c>
      <c r="L365" s="49" t="e">
        <f t="shared" si="129"/>
        <v>#VALUE!</v>
      </c>
      <c r="M365" s="55"/>
      <c r="N365" s="56"/>
      <c r="O365" s="57"/>
      <c r="P365" s="57"/>
      <c r="Q365" s="57"/>
    </row>
    <row r="366" spans="2:17" s="58" customFormat="1">
      <c r="B366" s="49"/>
      <c r="C366" s="50"/>
      <c r="D366" s="51"/>
      <c r="E366" s="53"/>
      <c r="F366" s="49"/>
      <c r="G366" s="52" t="e">
        <f>(VLOOKUP(F366,暑期營隊收費標準!$A$1:$D$87,4,FALSE))</f>
        <v>#N/A</v>
      </c>
      <c r="H366" s="52" t="e">
        <f t="shared" si="127"/>
        <v>#VALUE!</v>
      </c>
      <c r="I366" s="52" t="e">
        <f t="shared" si="120"/>
        <v>#N/A</v>
      </c>
      <c r="J366" s="54"/>
      <c r="K366" s="49" t="e">
        <f t="shared" si="128"/>
        <v>#VALUE!</v>
      </c>
      <c r="L366" s="49" t="e">
        <f t="shared" si="129"/>
        <v>#VALUE!</v>
      </c>
      <c r="M366" s="55"/>
      <c r="N366" s="56"/>
      <c r="O366" s="57"/>
      <c r="P366" s="57"/>
      <c r="Q366" s="57"/>
    </row>
    <row r="367" spans="2:17" s="58" customFormat="1">
      <c r="B367" s="49"/>
      <c r="C367" s="50"/>
      <c r="D367" s="51"/>
      <c r="E367" s="53"/>
      <c r="F367" s="49"/>
      <c r="G367" s="52" t="e">
        <f>(VLOOKUP(F367,暑期營隊收費標準!$A$1:$D$87,4,FALSE))</f>
        <v>#N/A</v>
      </c>
      <c r="H367" s="52" t="e">
        <f t="shared" si="127"/>
        <v>#VALUE!</v>
      </c>
      <c r="I367" s="52" t="e">
        <f t="shared" si="120"/>
        <v>#N/A</v>
      </c>
      <c r="J367" s="54"/>
      <c r="K367" s="49" t="e">
        <f t="shared" si="128"/>
        <v>#VALUE!</v>
      </c>
      <c r="L367" s="49" t="e">
        <f t="shared" si="129"/>
        <v>#VALUE!</v>
      </c>
      <c r="M367" s="55"/>
      <c r="N367" s="56"/>
      <c r="O367" s="57"/>
      <c r="P367" s="57"/>
      <c r="Q367" s="57"/>
    </row>
    <row r="368" spans="2:17" s="58" customFormat="1">
      <c r="B368" s="49"/>
      <c r="C368" s="50"/>
      <c r="D368" s="51"/>
      <c r="E368" s="53"/>
      <c r="F368" s="49"/>
      <c r="G368" s="52" t="e">
        <f>(VLOOKUP(F368,暑期營隊收費標準!$A$1:$D$87,4,FALSE))</f>
        <v>#N/A</v>
      </c>
      <c r="H368" s="52" t="e">
        <f t="shared" si="127"/>
        <v>#VALUE!</v>
      </c>
      <c r="I368" s="52" t="e">
        <f t="shared" si="120"/>
        <v>#N/A</v>
      </c>
      <c r="J368" s="54"/>
      <c r="K368" s="49" t="e">
        <f t="shared" si="128"/>
        <v>#VALUE!</v>
      </c>
      <c r="L368" s="49" t="e">
        <f t="shared" si="129"/>
        <v>#VALUE!</v>
      </c>
      <c r="M368" s="55"/>
      <c r="N368" s="56"/>
      <c r="O368" s="57"/>
      <c r="P368" s="57"/>
      <c r="Q368" s="57"/>
    </row>
    <row r="369" spans="2:17" s="58" customFormat="1">
      <c r="B369" s="49"/>
      <c r="C369" s="50"/>
      <c r="D369" s="51"/>
      <c r="E369" s="53"/>
      <c r="F369" s="49"/>
      <c r="G369" s="52" t="e">
        <f>(VLOOKUP(F369,暑期營隊收費標準!$A$1:$D$87,4,FALSE))</f>
        <v>#N/A</v>
      </c>
      <c r="H369" s="52" t="e">
        <f t="shared" si="127"/>
        <v>#VALUE!</v>
      </c>
      <c r="I369" s="52" t="e">
        <f t="shared" si="120"/>
        <v>#N/A</v>
      </c>
      <c r="J369" s="54"/>
      <c r="K369" s="49" t="e">
        <f t="shared" si="128"/>
        <v>#VALUE!</v>
      </c>
      <c r="L369" s="49" t="e">
        <f t="shared" si="129"/>
        <v>#VALUE!</v>
      </c>
      <c r="M369" s="55"/>
      <c r="N369" s="56"/>
      <c r="O369" s="57"/>
      <c r="P369" s="57"/>
      <c r="Q369" s="57"/>
    </row>
    <row r="370" spans="2:17" s="58" customFormat="1">
      <c r="B370" s="49"/>
      <c r="C370" s="50"/>
      <c r="D370" s="51"/>
      <c r="E370" s="53"/>
      <c r="F370" s="49"/>
      <c r="G370" s="52" t="e">
        <f>(VLOOKUP(F370,暑期營隊收費標準!$A$1:$D$87,4,FALSE))</f>
        <v>#N/A</v>
      </c>
      <c r="H370" s="52" t="e">
        <f t="shared" si="127"/>
        <v>#VALUE!</v>
      </c>
      <c r="I370" s="52" t="e">
        <f t="shared" si="120"/>
        <v>#N/A</v>
      </c>
      <c r="J370" s="54"/>
      <c r="K370" s="49" t="e">
        <f t="shared" si="128"/>
        <v>#VALUE!</v>
      </c>
      <c r="L370" s="49" t="e">
        <f t="shared" si="129"/>
        <v>#VALUE!</v>
      </c>
      <c r="M370" s="55"/>
      <c r="N370" s="56"/>
      <c r="O370" s="57"/>
      <c r="P370" s="57"/>
      <c r="Q370" s="57"/>
    </row>
    <row r="371" spans="2:17" s="58" customFormat="1">
      <c r="B371" s="49"/>
      <c r="C371" s="50"/>
      <c r="D371" s="51"/>
      <c r="E371" s="53"/>
      <c r="F371" s="49"/>
      <c r="G371" s="52" t="e">
        <f>(VLOOKUP(F371,暑期營隊收費標準!$A$1:$D$87,4,FALSE))</f>
        <v>#N/A</v>
      </c>
      <c r="H371" s="52" t="e">
        <f t="shared" si="127"/>
        <v>#VALUE!</v>
      </c>
      <c r="I371" s="52" t="e">
        <f t="shared" si="120"/>
        <v>#N/A</v>
      </c>
      <c r="J371" s="54"/>
      <c r="K371" s="49" t="e">
        <f t="shared" si="128"/>
        <v>#VALUE!</v>
      </c>
      <c r="L371" s="49" t="e">
        <f t="shared" si="129"/>
        <v>#VALUE!</v>
      </c>
      <c r="M371" s="55"/>
      <c r="N371" s="56"/>
      <c r="O371" s="57"/>
      <c r="P371" s="57"/>
      <c r="Q371" s="57"/>
    </row>
    <row r="372" spans="2:17" s="58" customFormat="1">
      <c r="B372" s="49"/>
      <c r="C372" s="50"/>
      <c r="D372" s="51"/>
      <c r="E372" s="53"/>
      <c r="F372" s="49"/>
      <c r="G372" s="52" t="e">
        <f>(VLOOKUP(F372,暑期營隊收費標準!$A$1:$D$87,4,FALSE))</f>
        <v>#N/A</v>
      </c>
      <c r="H372" s="52" t="e">
        <f t="shared" si="127"/>
        <v>#VALUE!</v>
      </c>
      <c r="I372" s="52" t="e">
        <f t="shared" si="120"/>
        <v>#N/A</v>
      </c>
      <c r="J372" s="54"/>
      <c r="K372" s="49" t="e">
        <f t="shared" si="128"/>
        <v>#VALUE!</v>
      </c>
      <c r="L372" s="49" t="e">
        <f t="shared" si="129"/>
        <v>#VALUE!</v>
      </c>
      <c r="M372" s="55"/>
      <c r="N372" s="56"/>
      <c r="O372" s="57"/>
      <c r="P372" s="57"/>
      <c r="Q372" s="57"/>
    </row>
    <row r="373" spans="2:17" s="58" customFormat="1">
      <c r="B373" s="49"/>
      <c r="C373" s="50"/>
      <c r="D373" s="51"/>
      <c r="E373" s="53"/>
      <c r="F373" s="49"/>
      <c r="G373" s="52" t="e">
        <f>(VLOOKUP(F373,暑期營隊收費標準!$A$1:$D$87,4,FALSE))</f>
        <v>#N/A</v>
      </c>
      <c r="H373" s="52" t="e">
        <f t="shared" si="127"/>
        <v>#VALUE!</v>
      </c>
      <c r="I373" s="52" t="e">
        <f t="shared" si="120"/>
        <v>#N/A</v>
      </c>
      <c r="J373" s="54"/>
      <c r="K373" s="49" t="e">
        <f t="shared" si="128"/>
        <v>#VALUE!</v>
      </c>
      <c r="L373" s="49" t="e">
        <f t="shared" si="129"/>
        <v>#VALUE!</v>
      </c>
      <c r="M373" s="55"/>
      <c r="N373" s="56"/>
      <c r="O373" s="57"/>
      <c r="P373" s="57"/>
      <c r="Q373" s="57"/>
    </row>
    <row r="374" spans="2:17" s="58" customFormat="1">
      <c r="B374" s="49"/>
      <c r="C374" s="50"/>
      <c r="D374" s="51"/>
      <c r="E374" s="53"/>
      <c r="F374" s="49"/>
      <c r="G374" s="52" t="e">
        <f>(VLOOKUP(F374,暑期營隊收費標準!$A$1:$D$87,4,FALSE))</f>
        <v>#N/A</v>
      </c>
      <c r="H374" s="52" t="e">
        <f t="shared" si="127"/>
        <v>#VALUE!</v>
      </c>
      <c r="I374" s="52" t="e">
        <f t="shared" si="120"/>
        <v>#N/A</v>
      </c>
      <c r="J374" s="54"/>
      <c r="K374" s="49" t="e">
        <f t="shared" si="128"/>
        <v>#VALUE!</v>
      </c>
      <c r="L374" s="49" t="e">
        <f t="shared" si="129"/>
        <v>#VALUE!</v>
      </c>
      <c r="M374" s="55"/>
      <c r="N374" s="56"/>
      <c r="O374" s="57"/>
      <c r="P374" s="57"/>
      <c r="Q374" s="57"/>
    </row>
    <row r="375" spans="2:17" s="58" customFormat="1">
      <c r="B375" s="49"/>
      <c r="C375" s="50"/>
      <c r="D375" s="51"/>
      <c r="E375" s="53"/>
      <c r="F375" s="49"/>
      <c r="G375" s="52" t="e">
        <f>(VLOOKUP(F375,暑期營隊收費標準!$A$1:$D$87,4,FALSE))</f>
        <v>#N/A</v>
      </c>
      <c r="H375" s="52" t="e">
        <f t="shared" si="127"/>
        <v>#VALUE!</v>
      </c>
      <c r="I375" s="52" t="e">
        <f t="shared" si="120"/>
        <v>#N/A</v>
      </c>
      <c r="J375" s="54"/>
      <c r="K375" s="49" t="e">
        <f t="shared" si="128"/>
        <v>#VALUE!</v>
      </c>
      <c r="L375" s="49" t="e">
        <f t="shared" si="129"/>
        <v>#VALUE!</v>
      </c>
      <c r="M375" s="55"/>
      <c r="N375" s="56"/>
      <c r="O375" s="57"/>
      <c r="P375" s="57"/>
      <c r="Q375" s="57"/>
    </row>
    <row r="376" spans="2:17" s="58" customFormat="1">
      <c r="B376" s="49"/>
      <c r="C376" s="50"/>
      <c r="D376" s="51"/>
      <c r="E376" s="53"/>
      <c r="F376" s="49"/>
      <c r="G376" s="52" t="e">
        <f>(VLOOKUP(F376,暑期營隊收費標準!$A$1:$D$87,4,FALSE))</f>
        <v>#N/A</v>
      </c>
      <c r="H376" s="52" t="e">
        <f t="shared" si="127"/>
        <v>#VALUE!</v>
      </c>
      <c r="I376" s="52" t="e">
        <f t="shared" si="120"/>
        <v>#N/A</v>
      </c>
      <c r="J376" s="54"/>
      <c r="K376" s="49" t="e">
        <f t="shared" si="128"/>
        <v>#VALUE!</v>
      </c>
      <c r="L376" s="49" t="e">
        <f t="shared" si="129"/>
        <v>#VALUE!</v>
      </c>
      <c r="M376" s="55"/>
      <c r="N376" s="56"/>
      <c r="O376" s="57"/>
      <c r="P376" s="57"/>
      <c r="Q376" s="57"/>
    </row>
    <row r="377" spans="2:17" s="58" customFormat="1">
      <c r="B377" s="49"/>
      <c r="C377" s="50"/>
      <c r="D377" s="51"/>
      <c r="E377" s="53"/>
      <c r="F377" s="49"/>
      <c r="G377" s="52" t="e">
        <f>(VLOOKUP(F377,暑期營隊收費標準!$A$1:$D$87,4,FALSE))</f>
        <v>#N/A</v>
      </c>
      <c r="H377" s="52" t="e">
        <f t="shared" si="127"/>
        <v>#VALUE!</v>
      </c>
      <c r="I377" s="52" t="e">
        <f t="shared" si="120"/>
        <v>#N/A</v>
      </c>
      <c r="J377" s="54"/>
      <c r="K377" s="49" t="e">
        <f t="shared" si="128"/>
        <v>#VALUE!</v>
      </c>
      <c r="L377" s="49" t="e">
        <f t="shared" si="129"/>
        <v>#VALUE!</v>
      </c>
      <c r="M377" s="55"/>
      <c r="N377" s="56"/>
      <c r="O377" s="57"/>
      <c r="P377" s="57"/>
      <c r="Q377" s="57"/>
    </row>
    <row r="378" spans="2:17" s="58" customFormat="1">
      <c r="B378" s="49"/>
      <c r="C378" s="50"/>
      <c r="D378" s="51"/>
      <c r="E378" s="53"/>
      <c r="F378" s="49"/>
      <c r="G378" s="52" t="e">
        <f>(VLOOKUP(F378,暑期營隊收費標準!$A$1:$D$87,4,FALSE))</f>
        <v>#N/A</v>
      </c>
      <c r="H378" s="52" t="e">
        <f t="shared" si="127"/>
        <v>#VALUE!</v>
      </c>
      <c r="I378" s="52" t="e">
        <f t="shared" si="120"/>
        <v>#N/A</v>
      </c>
      <c r="J378" s="54"/>
      <c r="K378" s="49" t="e">
        <f t="shared" si="128"/>
        <v>#VALUE!</v>
      </c>
      <c r="L378" s="49" t="e">
        <f t="shared" si="129"/>
        <v>#VALUE!</v>
      </c>
      <c r="M378" s="55"/>
      <c r="N378" s="56"/>
      <c r="O378" s="57"/>
      <c r="P378" s="57"/>
      <c r="Q378" s="57"/>
    </row>
    <row r="379" spans="2:17" s="58" customFormat="1">
      <c r="B379" s="49"/>
      <c r="C379" s="50"/>
      <c r="D379" s="51"/>
      <c r="E379" s="53"/>
      <c r="F379" s="49"/>
      <c r="G379" s="52" t="e">
        <f>(VLOOKUP(F379,暑期營隊收費標準!$A$1:$D$87,4,FALSE))</f>
        <v>#N/A</v>
      </c>
      <c r="H379" s="52" t="e">
        <f t="shared" si="127"/>
        <v>#VALUE!</v>
      </c>
      <c r="I379" s="52" t="e">
        <f t="shared" si="120"/>
        <v>#N/A</v>
      </c>
      <c r="J379" s="54"/>
      <c r="K379" s="49" t="e">
        <f t="shared" si="128"/>
        <v>#VALUE!</v>
      </c>
      <c r="L379" s="49" t="e">
        <f t="shared" si="129"/>
        <v>#VALUE!</v>
      </c>
      <c r="M379" s="55"/>
      <c r="N379" s="56"/>
      <c r="O379" s="57"/>
      <c r="P379" s="57"/>
      <c r="Q379" s="57"/>
    </row>
    <row r="380" spans="2:17" s="58" customFormat="1">
      <c r="B380" s="49"/>
      <c r="C380" s="50"/>
      <c r="D380" s="51"/>
      <c r="E380" s="53"/>
      <c r="F380" s="49"/>
      <c r="G380" s="52" t="e">
        <f>(VLOOKUP(F380,暑期營隊收費標準!$A$1:$D$87,4,FALSE))</f>
        <v>#N/A</v>
      </c>
      <c r="H380" s="52" t="e">
        <f t="shared" si="127"/>
        <v>#VALUE!</v>
      </c>
      <c r="I380" s="52" t="e">
        <f t="shared" si="120"/>
        <v>#N/A</v>
      </c>
      <c r="J380" s="54"/>
      <c r="K380" s="49" t="e">
        <f t="shared" si="128"/>
        <v>#VALUE!</v>
      </c>
      <c r="L380" s="49" t="e">
        <f t="shared" si="129"/>
        <v>#VALUE!</v>
      </c>
      <c r="M380" s="55"/>
      <c r="N380" s="56"/>
      <c r="O380" s="57"/>
      <c r="P380" s="57"/>
      <c r="Q380" s="57"/>
    </row>
    <row r="381" spans="2:17" s="58" customFormat="1">
      <c r="B381" s="49"/>
      <c r="C381" s="50"/>
      <c r="D381" s="51"/>
      <c r="E381" s="53"/>
      <c r="F381" s="49"/>
      <c r="G381" s="52" t="e">
        <f>(VLOOKUP(F381,暑期營隊收費標準!$A$1:$D$87,4,FALSE))</f>
        <v>#N/A</v>
      </c>
      <c r="H381" s="52" t="e">
        <f t="shared" si="127"/>
        <v>#VALUE!</v>
      </c>
      <c r="I381" s="52" t="e">
        <f t="shared" si="120"/>
        <v>#N/A</v>
      </c>
      <c r="J381" s="54"/>
      <c r="K381" s="49" t="e">
        <f t="shared" si="128"/>
        <v>#VALUE!</v>
      </c>
      <c r="L381" s="49" t="e">
        <f t="shared" si="129"/>
        <v>#VALUE!</v>
      </c>
      <c r="M381" s="55"/>
      <c r="N381" s="56"/>
      <c r="O381" s="57"/>
      <c r="P381" s="57"/>
      <c r="Q381" s="57"/>
    </row>
    <row r="382" spans="2:17" s="58" customFormat="1">
      <c r="B382" s="49"/>
      <c r="C382" s="50"/>
      <c r="D382" s="51"/>
      <c r="E382" s="53"/>
      <c r="F382" s="49"/>
      <c r="G382" s="52" t="e">
        <f>(VLOOKUP(F382,暑期營隊收費標準!$A$1:$D$87,4,FALSE))</f>
        <v>#N/A</v>
      </c>
      <c r="H382" s="52" t="e">
        <f t="shared" si="127"/>
        <v>#VALUE!</v>
      </c>
      <c r="I382" s="52" t="e">
        <f t="shared" si="120"/>
        <v>#N/A</v>
      </c>
      <c r="J382" s="54"/>
      <c r="K382" s="49" t="e">
        <f t="shared" si="128"/>
        <v>#VALUE!</v>
      </c>
      <c r="L382" s="49" t="e">
        <f t="shared" si="129"/>
        <v>#VALUE!</v>
      </c>
      <c r="M382" s="55"/>
      <c r="N382" s="56"/>
      <c r="O382" s="57"/>
      <c r="P382" s="57"/>
      <c r="Q382" s="57"/>
    </row>
    <row r="383" spans="2:17" s="58" customFormat="1">
      <c r="B383" s="49"/>
      <c r="C383" s="60"/>
      <c r="D383" s="51"/>
      <c r="E383" s="59"/>
      <c r="G383" s="52" t="e">
        <f>(VLOOKUP(F383,暑期營隊收費標準!$A$1:$D$87,4,FALSE))</f>
        <v>#N/A</v>
      </c>
      <c r="H383" s="52" t="e">
        <f t="shared" si="127"/>
        <v>#VALUE!</v>
      </c>
      <c r="I383" s="52" t="e">
        <f t="shared" si="120"/>
        <v>#N/A</v>
      </c>
      <c r="J383" s="54"/>
      <c r="K383" s="49" t="e">
        <f t="shared" si="128"/>
        <v>#VALUE!</v>
      </c>
      <c r="L383" s="49" t="e">
        <f t="shared" si="129"/>
        <v>#VALUE!</v>
      </c>
      <c r="M383" s="55"/>
      <c r="N383" s="56"/>
      <c r="O383" s="57"/>
      <c r="P383" s="57"/>
      <c r="Q383" s="57"/>
    </row>
    <row r="384" spans="2:17" s="58" customFormat="1">
      <c r="B384" s="49"/>
      <c r="C384" s="60"/>
      <c r="D384" s="51"/>
      <c r="E384" s="59"/>
      <c r="G384" s="52" t="e">
        <f>(VLOOKUP(F384,暑期營隊收費標準!$A$1:$D$87,4,FALSE))</f>
        <v>#N/A</v>
      </c>
      <c r="H384" s="52" t="e">
        <f t="shared" si="127"/>
        <v>#VALUE!</v>
      </c>
      <c r="I384" s="52" t="e">
        <f t="shared" si="120"/>
        <v>#N/A</v>
      </c>
      <c r="J384" s="54"/>
      <c r="K384" s="49" t="e">
        <f t="shared" si="128"/>
        <v>#VALUE!</v>
      </c>
      <c r="L384" s="49" t="e">
        <f t="shared" si="129"/>
        <v>#VALUE!</v>
      </c>
      <c r="M384" s="55"/>
      <c r="N384" s="56"/>
      <c r="O384" s="57"/>
      <c r="P384" s="57"/>
      <c r="Q384" s="57"/>
    </row>
    <row r="385" spans="2:17" s="58" customFormat="1">
      <c r="B385" s="49"/>
      <c r="C385" s="60"/>
      <c r="D385" s="51"/>
      <c r="E385" s="59"/>
      <c r="G385" s="52" t="e">
        <f>(VLOOKUP(F385,暑期營隊收費標準!$A$1:$D$87,4,FALSE))</f>
        <v>#N/A</v>
      </c>
      <c r="H385" s="52" t="e">
        <f t="shared" si="127"/>
        <v>#VALUE!</v>
      </c>
      <c r="I385" s="52" t="e">
        <f t="shared" si="120"/>
        <v>#N/A</v>
      </c>
      <c r="J385" s="54"/>
      <c r="K385" s="49" t="e">
        <f t="shared" si="128"/>
        <v>#VALUE!</v>
      </c>
      <c r="L385" s="49" t="e">
        <f t="shared" si="129"/>
        <v>#VALUE!</v>
      </c>
      <c r="M385" s="55"/>
      <c r="N385" s="56"/>
      <c r="O385" s="57"/>
      <c r="P385" s="57"/>
      <c r="Q385" s="57"/>
    </row>
    <row r="386" spans="2:17" s="58" customFormat="1">
      <c r="B386" s="49"/>
      <c r="C386" s="60"/>
      <c r="D386" s="51"/>
      <c r="E386" s="59"/>
      <c r="G386" s="52" t="e">
        <f>(VLOOKUP(F386,暑期營隊收費標準!$A$1:$D$87,4,FALSE))</f>
        <v>#N/A</v>
      </c>
      <c r="H386" s="52" t="e">
        <f t="shared" si="127"/>
        <v>#VALUE!</v>
      </c>
      <c r="I386" s="52" t="e">
        <f t="shared" ref="I386:I449" si="130">IF(OR(J386="行前訓空調免費",J386="行前訓不需空調",J386="營期間不需空調",J386="非上班時間"),0,G386*H386)</f>
        <v>#N/A</v>
      </c>
      <c r="J386" s="54"/>
      <c r="K386" s="49" t="e">
        <f t="shared" si="128"/>
        <v>#VALUE!</v>
      </c>
      <c r="L386" s="49" t="e">
        <f t="shared" si="129"/>
        <v>#VALUE!</v>
      </c>
      <c r="M386" s="55"/>
      <c r="N386" s="56"/>
      <c r="O386" s="57"/>
      <c r="P386" s="57"/>
      <c r="Q386" s="57"/>
    </row>
    <row r="387" spans="2:17" s="58" customFormat="1">
      <c r="B387" s="49"/>
      <c r="C387" s="60"/>
      <c r="D387" s="51"/>
      <c r="E387" s="53"/>
      <c r="G387" s="52" t="e">
        <f>(VLOOKUP(F387,暑期營隊收費標準!$A$1:$D$87,4,FALSE))</f>
        <v>#N/A</v>
      </c>
      <c r="H387" s="52" t="e">
        <f t="shared" si="127"/>
        <v>#VALUE!</v>
      </c>
      <c r="I387" s="52" t="e">
        <f t="shared" si="130"/>
        <v>#N/A</v>
      </c>
      <c r="J387" s="54"/>
      <c r="K387" s="49" t="e">
        <f t="shared" si="128"/>
        <v>#VALUE!</v>
      </c>
      <c r="L387" s="49" t="e">
        <f t="shared" si="129"/>
        <v>#VALUE!</v>
      </c>
      <c r="M387" s="55"/>
      <c r="N387" s="56"/>
      <c r="O387" s="57"/>
      <c r="P387" s="57"/>
      <c r="Q387" s="57"/>
    </row>
    <row r="388" spans="2:17" s="58" customFormat="1">
      <c r="B388" s="49"/>
      <c r="C388" s="60"/>
      <c r="D388" s="51"/>
      <c r="E388" s="53"/>
      <c r="F388" s="49"/>
      <c r="G388" s="52" t="e">
        <f>(VLOOKUP(F388,暑期營隊收費標準!$A$1:$D$87,4,FALSE))</f>
        <v>#N/A</v>
      </c>
      <c r="H388" s="52" t="e">
        <f t="shared" si="127"/>
        <v>#VALUE!</v>
      </c>
      <c r="I388" s="52" t="e">
        <f t="shared" si="130"/>
        <v>#N/A</v>
      </c>
      <c r="J388" s="54"/>
      <c r="K388" s="49" t="e">
        <f t="shared" si="128"/>
        <v>#VALUE!</v>
      </c>
      <c r="L388" s="49" t="e">
        <f t="shared" si="129"/>
        <v>#VALUE!</v>
      </c>
      <c r="M388" s="55"/>
      <c r="N388" s="56"/>
      <c r="O388" s="57"/>
      <c r="P388" s="57"/>
      <c r="Q388" s="57"/>
    </row>
    <row r="389" spans="2:17" s="58" customFormat="1">
      <c r="B389" s="49"/>
      <c r="C389" s="60"/>
      <c r="D389" s="51"/>
      <c r="E389" s="53"/>
      <c r="F389" s="49"/>
      <c r="G389" s="52" t="e">
        <f>(VLOOKUP(F389,暑期營隊收費標準!$A$1:$D$87,4,FALSE))</f>
        <v>#N/A</v>
      </c>
      <c r="H389" s="52" t="e">
        <f t="shared" si="127"/>
        <v>#VALUE!</v>
      </c>
      <c r="I389" s="52" t="e">
        <f t="shared" si="130"/>
        <v>#N/A</v>
      </c>
      <c r="J389" s="54"/>
      <c r="K389" s="49" t="e">
        <f t="shared" si="128"/>
        <v>#VALUE!</v>
      </c>
      <c r="L389" s="49" t="e">
        <f t="shared" si="129"/>
        <v>#VALUE!</v>
      </c>
      <c r="M389" s="55"/>
      <c r="N389" s="56"/>
      <c r="O389" s="57"/>
      <c r="P389" s="57"/>
      <c r="Q389" s="57"/>
    </row>
    <row r="390" spans="2:17" s="58" customFormat="1">
      <c r="B390" s="49"/>
      <c r="C390" s="60"/>
      <c r="D390" s="51"/>
      <c r="E390" s="53"/>
      <c r="F390" s="49"/>
      <c r="G390" s="52" t="e">
        <f>(VLOOKUP(F390,暑期營隊收費標準!$A$1:$D$87,4,FALSE))</f>
        <v>#N/A</v>
      </c>
      <c r="H390" s="52" t="e">
        <f t="shared" si="127"/>
        <v>#VALUE!</v>
      </c>
      <c r="I390" s="52" t="e">
        <f t="shared" si="130"/>
        <v>#N/A</v>
      </c>
      <c r="J390" s="54"/>
      <c r="K390" s="49" t="e">
        <f t="shared" si="128"/>
        <v>#VALUE!</v>
      </c>
      <c r="L390" s="49" t="e">
        <f t="shared" si="129"/>
        <v>#VALUE!</v>
      </c>
      <c r="M390" s="55"/>
      <c r="N390" s="56"/>
      <c r="O390" s="57"/>
      <c r="P390" s="57"/>
      <c r="Q390" s="57"/>
    </row>
    <row r="391" spans="2:17" s="58" customFormat="1">
      <c r="B391" s="49"/>
      <c r="C391" s="60"/>
      <c r="D391" s="51"/>
      <c r="E391" s="53"/>
      <c r="F391" s="49"/>
      <c r="G391" s="52" t="e">
        <f>(VLOOKUP(F391,暑期營隊收費標準!$A$1:$D$87,4,FALSE))</f>
        <v>#N/A</v>
      </c>
      <c r="H391" s="52" t="e">
        <f t="shared" si="127"/>
        <v>#VALUE!</v>
      </c>
      <c r="I391" s="52" t="e">
        <f t="shared" si="130"/>
        <v>#N/A</v>
      </c>
      <c r="J391" s="54"/>
      <c r="K391" s="49" t="e">
        <f t="shared" si="128"/>
        <v>#VALUE!</v>
      </c>
      <c r="L391" s="49" t="e">
        <f t="shared" si="129"/>
        <v>#VALUE!</v>
      </c>
      <c r="M391" s="55"/>
      <c r="N391" s="56"/>
      <c r="O391" s="57"/>
      <c r="P391" s="57"/>
      <c r="Q391" s="57"/>
    </row>
    <row r="392" spans="2:17" s="58" customFormat="1">
      <c r="B392" s="49"/>
      <c r="C392" s="60"/>
      <c r="D392" s="51"/>
      <c r="E392" s="53"/>
      <c r="F392" s="49"/>
      <c r="G392" s="52" t="e">
        <f>(VLOOKUP(F392,暑期營隊收費標準!$A$1:$D$87,4,FALSE))</f>
        <v>#N/A</v>
      </c>
      <c r="H392" s="52" t="e">
        <f t="shared" si="127"/>
        <v>#VALUE!</v>
      </c>
      <c r="I392" s="52" t="e">
        <f t="shared" si="130"/>
        <v>#N/A</v>
      </c>
      <c r="J392" s="54"/>
      <c r="K392" s="49" t="e">
        <f t="shared" si="128"/>
        <v>#VALUE!</v>
      </c>
      <c r="L392" s="49" t="e">
        <f t="shared" si="129"/>
        <v>#VALUE!</v>
      </c>
      <c r="M392" s="55"/>
      <c r="N392" s="56"/>
      <c r="O392" s="57"/>
      <c r="P392" s="57"/>
      <c r="Q392" s="57"/>
    </row>
    <row r="393" spans="2:17" s="58" customFormat="1">
      <c r="B393" s="49"/>
      <c r="C393" s="60"/>
      <c r="D393" s="51"/>
      <c r="E393" s="53"/>
      <c r="F393" s="49"/>
      <c r="G393" s="52" t="e">
        <f>(VLOOKUP(F393,暑期營隊收費標準!$A$1:$D$87,4,FALSE))</f>
        <v>#N/A</v>
      </c>
      <c r="H393" s="52" t="e">
        <f t="shared" si="127"/>
        <v>#VALUE!</v>
      </c>
      <c r="I393" s="52" t="e">
        <f t="shared" si="130"/>
        <v>#N/A</v>
      </c>
      <c r="J393" s="54"/>
      <c r="K393" s="49" t="e">
        <f t="shared" si="128"/>
        <v>#VALUE!</v>
      </c>
      <c r="L393" s="49" t="e">
        <f t="shared" si="129"/>
        <v>#VALUE!</v>
      </c>
      <c r="M393" s="55"/>
      <c r="N393" s="56"/>
      <c r="O393" s="57"/>
      <c r="P393" s="57"/>
      <c r="Q393" s="57"/>
    </row>
    <row r="394" spans="2:17" s="58" customFormat="1">
      <c r="B394" s="49"/>
      <c r="C394" s="50"/>
      <c r="D394" s="51"/>
      <c r="E394" s="53"/>
      <c r="F394" s="49"/>
      <c r="G394" s="52" t="e">
        <f>(VLOOKUP(F394,暑期營隊收費標準!$A$1:$D$87,4,FALSE))</f>
        <v>#N/A</v>
      </c>
      <c r="H394" s="52" t="e">
        <f t="shared" si="127"/>
        <v>#VALUE!</v>
      </c>
      <c r="I394" s="52" t="e">
        <f t="shared" si="130"/>
        <v>#N/A</v>
      </c>
      <c r="J394" s="54"/>
      <c r="K394" s="49" t="e">
        <f t="shared" si="128"/>
        <v>#VALUE!</v>
      </c>
      <c r="L394" s="49" t="e">
        <f t="shared" si="129"/>
        <v>#VALUE!</v>
      </c>
      <c r="M394" s="55"/>
      <c r="N394" s="56"/>
      <c r="O394" s="57"/>
      <c r="P394" s="57"/>
      <c r="Q394" s="57"/>
    </row>
    <row r="395" spans="2:17" s="58" customFormat="1">
      <c r="B395" s="49"/>
      <c r="C395" s="50"/>
      <c r="D395" s="51"/>
      <c r="E395" s="53"/>
      <c r="F395" s="49"/>
      <c r="G395" s="52" t="e">
        <f>(VLOOKUP(F395,暑期營隊收費標準!$A$1:$D$87,4,FALSE))</f>
        <v>#N/A</v>
      </c>
      <c r="H395" s="52" t="e">
        <f t="shared" si="127"/>
        <v>#VALUE!</v>
      </c>
      <c r="I395" s="52" t="e">
        <f t="shared" si="130"/>
        <v>#N/A</v>
      </c>
      <c r="J395" s="54"/>
      <c r="K395" s="49" t="e">
        <f t="shared" si="128"/>
        <v>#VALUE!</v>
      </c>
      <c r="L395" s="49" t="e">
        <f t="shared" si="129"/>
        <v>#VALUE!</v>
      </c>
      <c r="M395" s="55"/>
      <c r="N395" s="56"/>
      <c r="O395" s="57"/>
      <c r="P395" s="57"/>
      <c r="Q395" s="57"/>
    </row>
    <row r="396" spans="2:17" s="58" customFormat="1">
      <c r="B396" s="49"/>
      <c r="C396" s="50"/>
      <c r="D396" s="51"/>
      <c r="E396" s="53"/>
      <c r="F396" s="49"/>
      <c r="G396" s="52" t="e">
        <f>(VLOOKUP(F396,暑期營隊收費標準!$A$1:$D$87,4,FALSE))</f>
        <v>#N/A</v>
      </c>
      <c r="H396" s="52" t="e">
        <f t="shared" si="127"/>
        <v>#VALUE!</v>
      </c>
      <c r="I396" s="52" t="e">
        <f t="shared" si="130"/>
        <v>#N/A</v>
      </c>
      <c r="J396" s="54"/>
      <c r="K396" s="49" t="e">
        <f t="shared" si="128"/>
        <v>#VALUE!</v>
      </c>
      <c r="L396" s="49" t="e">
        <f t="shared" si="129"/>
        <v>#VALUE!</v>
      </c>
      <c r="M396" s="55"/>
      <c r="N396" s="56"/>
      <c r="O396" s="57"/>
      <c r="P396" s="57"/>
      <c r="Q396" s="57"/>
    </row>
    <row r="397" spans="2:17" s="58" customFormat="1">
      <c r="B397" s="49"/>
      <c r="C397" s="50"/>
      <c r="D397" s="51"/>
      <c r="E397" s="53"/>
      <c r="F397" s="49"/>
      <c r="G397" s="52" t="e">
        <f>(VLOOKUP(F397,暑期營隊收費標準!$A$1:$D$87,4,FALSE))</f>
        <v>#N/A</v>
      </c>
      <c r="H397" s="52" t="e">
        <f t="shared" si="127"/>
        <v>#VALUE!</v>
      </c>
      <c r="I397" s="52" t="e">
        <f t="shared" si="130"/>
        <v>#N/A</v>
      </c>
      <c r="J397" s="54"/>
      <c r="K397" s="49" t="e">
        <f t="shared" si="128"/>
        <v>#VALUE!</v>
      </c>
      <c r="L397" s="49" t="e">
        <f t="shared" si="129"/>
        <v>#VALUE!</v>
      </c>
      <c r="M397" s="55"/>
      <c r="N397" s="56"/>
      <c r="O397" s="57"/>
      <c r="P397" s="57"/>
      <c r="Q397" s="57"/>
    </row>
    <row r="398" spans="2:17" s="58" customFormat="1">
      <c r="B398" s="49"/>
      <c r="C398" s="50"/>
      <c r="D398" s="51"/>
      <c r="E398" s="53"/>
      <c r="F398" s="49"/>
      <c r="G398" s="52" t="e">
        <f>(VLOOKUP(F398,暑期營隊收費標準!$A$1:$D$87,4,FALSE))</f>
        <v>#N/A</v>
      </c>
      <c r="H398" s="52" t="e">
        <f t="shared" si="127"/>
        <v>#VALUE!</v>
      </c>
      <c r="I398" s="52" t="e">
        <f t="shared" si="130"/>
        <v>#N/A</v>
      </c>
      <c r="J398" s="54"/>
      <c r="K398" s="49" t="e">
        <f t="shared" si="128"/>
        <v>#VALUE!</v>
      </c>
      <c r="L398" s="49" t="e">
        <f t="shared" si="129"/>
        <v>#VALUE!</v>
      </c>
      <c r="M398" s="55"/>
      <c r="N398" s="56"/>
      <c r="O398" s="57"/>
      <c r="P398" s="57"/>
      <c r="Q398" s="57"/>
    </row>
    <row r="399" spans="2:17" s="58" customFormat="1">
      <c r="B399" s="49"/>
      <c r="C399" s="50"/>
      <c r="D399" s="51"/>
      <c r="E399" s="53"/>
      <c r="F399" s="49"/>
      <c r="G399" s="52" t="e">
        <f>(VLOOKUP(F399,暑期營隊收費標準!$A$1:$D$87,4,FALSE))</f>
        <v>#N/A</v>
      </c>
      <c r="H399" s="52" t="e">
        <f t="shared" si="127"/>
        <v>#VALUE!</v>
      </c>
      <c r="I399" s="52" t="e">
        <f t="shared" si="130"/>
        <v>#N/A</v>
      </c>
      <c r="J399" s="54"/>
      <c r="K399" s="49" t="e">
        <f t="shared" si="128"/>
        <v>#VALUE!</v>
      </c>
      <c r="L399" s="49" t="e">
        <f t="shared" si="129"/>
        <v>#VALUE!</v>
      </c>
      <c r="M399" s="55"/>
      <c r="N399" s="56"/>
      <c r="O399" s="57"/>
      <c r="P399" s="57"/>
      <c r="Q399" s="57"/>
    </row>
    <row r="400" spans="2:17" s="58" customFormat="1">
      <c r="B400" s="49"/>
      <c r="C400" s="50"/>
      <c r="D400" s="51"/>
      <c r="E400" s="59"/>
      <c r="G400" s="52" t="e">
        <f>(VLOOKUP(F400,暑期營隊收費標準!$A$1:$D$87,4,FALSE))</f>
        <v>#N/A</v>
      </c>
      <c r="H400" s="52" t="e">
        <f t="shared" si="127"/>
        <v>#VALUE!</v>
      </c>
      <c r="I400" s="52" t="e">
        <f t="shared" si="130"/>
        <v>#N/A</v>
      </c>
      <c r="J400" s="54"/>
      <c r="K400" s="49" t="e">
        <f t="shared" si="128"/>
        <v>#VALUE!</v>
      </c>
      <c r="L400" s="49" t="e">
        <f t="shared" si="129"/>
        <v>#VALUE!</v>
      </c>
      <c r="M400" s="55"/>
      <c r="N400" s="56"/>
      <c r="O400" s="57"/>
      <c r="P400" s="57"/>
      <c r="Q400" s="57"/>
    </row>
    <row r="401" spans="2:17" s="58" customFormat="1">
      <c r="B401" s="49"/>
      <c r="C401" s="50"/>
      <c r="D401" s="51"/>
      <c r="E401" s="59"/>
      <c r="G401" s="52" t="e">
        <f>(VLOOKUP(F401,暑期營隊收費標準!$A$1:$D$87,4,FALSE))</f>
        <v>#N/A</v>
      </c>
      <c r="H401" s="52" t="e">
        <f t="shared" si="127"/>
        <v>#VALUE!</v>
      </c>
      <c r="I401" s="52" t="e">
        <f t="shared" si="130"/>
        <v>#N/A</v>
      </c>
      <c r="J401" s="54"/>
      <c r="K401" s="49" t="e">
        <f t="shared" si="128"/>
        <v>#VALUE!</v>
      </c>
      <c r="L401" s="49" t="e">
        <f t="shared" si="129"/>
        <v>#VALUE!</v>
      </c>
      <c r="M401" s="55"/>
      <c r="N401" s="56"/>
      <c r="O401" s="57"/>
      <c r="P401" s="57"/>
      <c r="Q401" s="57"/>
    </row>
    <row r="402" spans="2:17" s="58" customFormat="1">
      <c r="B402" s="49"/>
      <c r="C402" s="50"/>
      <c r="D402" s="51"/>
      <c r="E402" s="59"/>
      <c r="G402" s="52" t="e">
        <f>(VLOOKUP(F402,暑期營隊收費標準!$A$1:$D$87,4,FALSE))</f>
        <v>#N/A</v>
      </c>
      <c r="H402" s="52" t="e">
        <f t="shared" si="127"/>
        <v>#VALUE!</v>
      </c>
      <c r="I402" s="52" t="e">
        <f t="shared" si="130"/>
        <v>#N/A</v>
      </c>
      <c r="J402" s="54"/>
      <c r="K402" s="49" t="e">
        <f t="shared" si="128"/>
        <v>#VALUE!</v>
      </c>
      <c r="L402" s="49" t="e">
        <f t="shared" si="129"/>
        <v>#VALUE!</v>
      </c>
      <c r="M402" s="55"/>
      <c r="N402" s="56"/>
      <c r="O402" s="57"/>
      <c r="P402" s="57"/>
      <c r="Q402" s="57"/>
    </row>
    <row r="403" spans="2:17" s="58" customFormat="1">
      <c r="B403" s="49"/>
      <c r="C403" s="50"/>
      <c r="D403" s="51"/>
      <c r="E403" s="59"/>
      <c r="G403" s="52" t="e">
        <f>(VLOOKUP(F403,暑期營隊收費標準!$A$1:$D$87,4,FALSE))</f>
        <v>#N/A</v>
      </c>
      <c r="H403" s="52" t="e">
        <f t="shared" si="127"/>
        <v>#VALUE!</v>
      </c>
      <c r="I403" s="52" t="e">
        <f t="shared" si="130"/>
        <v>#N/A</v>
      </c>
      <c r="J403" s="54"/>
      <c r="K403" s="49" t="e">
        <f t="shared" si="128"/>
        <v>#VALUE!</v>
      </c>
      <c r="L403" s="49" t="e">
        <f t="shared" si="129"/>
        <v>#VALUE!</v>
      </c>
      <c r="M403" s="55"/>
      <c r="N403" s="56"/>
      <c r="O403" s="57"/>
      <c r="P403" s="57"/>
      <c r="Q403" s="57"/>
    </row>
    <row r="404" spans="2:17" s="58" customFormat="1">
      <c r="B404" s="49"/>
      <c r="C404" s="50"/>
      <c r="D404" s="51"/>
      <c r="E404" s="53"/>
      <c r="F404" s="49"/>
      <c r="G404" s="52" t="e">
        <f>(VLOOKUP(F404,暑期營隊收費標準!$A$1:$D$87,4,FALSE))</f>
        <v>#N/A</v>
      </c>
      <c r="H404" s="52" t="e">
        <f t="shared" si="127"/>
        <v>#VALUE!</v>
      </c>
      <c r="I404" s="52" t="e">
        <f t="shared" si="130"/>
        <v>#N/A</v>
      </c>
      <c r="J404" s="54"/>
      <c r="K404" s="49" t="e">
        <f t="shared" si="128"/>
        <v>#VALUE!</v>
      </c>
      <c r="L404" s="49" t="e">
        <f t="shared" si="129"/>
        <v>#VALUE!</v>
      </c>
      <c r="M404" s="55"/>
      <c r="N404" s="56"/>
      <c r="O404" s="57"/>
      <c r="P404" s="57"/>
      <c r="Q404" s="57"/>
    </row>
    <row r="405" spans="2:17" s="58" customFormat="1">
      <c r="B405" s="49"/>
      <c r="C405" s="50"/>
      <c r="D405" s="51"/>
      <c r="E405" s="53"/>
      <c r="F405" s="49"/>
      <c r="G405" s="52" t="e">
        <f>(VLOOKUP(F405,暑期營隊收費標準!$A$1:$D$87,4,FALSE))</f>
        <v>#N/A</v>
      </c>
      <c r="H405" s="52" t="e">
        <f t="shared" si="127"/>
        <v>#VALUE!</v>
      </c>
      <c r="I405" s="52" t="e">
        <f t="shared" si="130"/>
        <v>#N/A</v>
      </c>
      <c r="J405" s="54"/>
      <c r="K405" s="49" t="e">
        <f t="shared" si="128"/>
        <v>#VALUE!</v>
      </c>
      <c r="L405" s="49" t="e">
        <f t="shared" si="129"/>
        <v>#VALUE!</v>
      </c>
      <c r="M405" s="55"/>
      <c r="N405" s="56"/>
      <c r="O405" s="57"/>
      <c r="P405" s="57"/>
      <c r="Q405" s="57"/>
    </row>
    <row r="406" spans="2:17" s="58" customFormat="1">
      <c r="B406" s="49"/>
      <c r="C406" s="50"/>
      <c r="D406" s="51"/>
      <c r="E406" s="53"/>
      <c r="F406" s="49"/>
      <c r="G406" s="52" t="e">
        <f>(VLOOKUP(F406,暑期營隊收費標準!$A$1:$D$87,4,FALSE))</f>
        <v>#N/A</v>
      </c>
      <c r="H406" s="52" t="e">
        <f t="shared" si="127"/>
        <v>#VALUE!</v>
      </c>
      <c r="I406" s="52" t="e">
        <f t="shared" si="130"/>
        <v>#N/A</v>
      </c>
      <c r="J406" s="54"/>
      <c r="K406" s="49" t="e">
        <f t="shared" si="128"/>
        <v>#VALUE!</v>
      </c>
      <c r="L406" s="49" t="e">
        <f t="shared" si="129"/>
        <v>#VALUE!</v>
      </c>
      <c r="M406" s="55"/>
      <c r="N406" s="56"/>
      <c r="O406" s="57"/>
      <c r="P406" s="57"/>
      <c r="Q406" s="57"/>
    </row>
    <row r="407" spans="2:17" s="58" customFormat="1">
      <c r="B407" s="49"/>
      <c r="C407" s="50"/>
      <c r="D407" s="51"/>
      <c r="E407" s="53"/>
      <c r="F407" s="49"/>
      <c r="G407" s="52" t="e">
        <f>(VLOOKUP(F407,暑期營隊收費標準!$A$1:$D$87,4,FALSE))</f>
        <v>#N/A</v>
      </c>
      <c r="H407" s="52" t="e">
        <f t="shared" si="127"/>
        <v>#VALUE!</v>
      </c>
      <c r="I407" s="52" t="e">
        <f t="shared" si="130"/>
        <v>#N/A</v>
      </c>
      <c r="J407" s="54"/>
      <c r="K407" s="49" t="e">
        <f t="shared" si="128"/>
        <v>#VALUE!</v>
      </c>
      <c r="L407" s="49" t="e">
        <f t="shared" si="129"/>
        <v>#VALUE!</v>
      </c>
      <c r="M407" s="55"/>
      <c r="N407" s="56"/>
      <c r="O407" s="57"/>
      <c r="P407" s="57"/>
      <c r="Q407" s="57"/>
    </row>
    <row r="408" spans="2:17" s="58" customFormat="1">
      <c r="B408" s="49"/>
      <c r="C408" s="50"/>
      <c r="D408" s="51"/>
      <c r="E408" s="53"/>
      <c r="F408" s="49"/>
      <c r="G408" s="52" t="e">
        <f>(VLOOKUP(F408,暑期營隊收費標準!$A$1:$D$87,4,FALSE))</f>
        <v>#N/A</v>
      </c>
      <c r="H408" s="52" t="e">
        <f t="shared" si="127"/>
        <v>#VALUE!</v>
      </c>
      <c r="I408" s="52" t="e">
        <f t="shared" si="130"/>
        <v>#N/A</v>
      </c>
      <c r="J408" s="54"/>
      <c r="K408" s="49" t="e">
        <f t="shared" si="128"/>
        <v>#VALUE!</v>
      </c>
      <c r="L408" s="49" t="e">
        <f t="shared" si="129"/>
        <v>#VALUE!</v>
      </c>
      <c r="M408" s="55"/>
      <c r="N408" s="56"/>
      <c r="O408" s="57"/>
      <c r="P408" s="57"/>
      <c r="Q408" s="57"/>
    </row>
    <row r="409" spans="2:17" s="58" customFormat="1">
      <c r="B409" s="49"/>
      <c r="C409" s="50"/>
      <c r="D409" s="51"/>
      <c r="E409" s="53"/>
      <c r="F409" s="49"/>
      <c r="G409" s="52" t="e">
        <f>(VLOOKUP(F409,暑期營隊收費標準!$A$1:$D$87,4,FALSE))</f>
        <v>#N/A</v>
      </c>
      <c r="H409" s="52" t="e">
        <f t="shared" si="127"/>
        <v>#VALUE!</v>
      </c>
      <c r="I409" s="52" t="e">
        <f t="shared" si="130"/>
        <v>#N/A</v>
      </c>
      <c r="J409" s="54"/>
      <c r="K409" s="49" t="e">
        <f t="shared" si="128"/>
        <v>#VALUE!</v>
      </c>
      <c r="L409" s="49" t="e">
        <f t="shared" si="129"/>
        <v>#VALUE!</v>
      </c>
      <c r="M409" s="55"/>
      <c r="N409" s="56"/>
      <c r="O409" s="57"/>
      <c r="P409" s="57"/>
      <c r="Q409" s="57"/>
    </row>
    <row r="410" spans="2:17" s="58" customFormat="1">
      <c r="B410" s="49"/>
      <c r="C410" s="50"/>
      <c r="D410" s="51"/>
      <c r="E410" s="53"/>
      <c r="F410" s="49"/>
      <c r="G410" s="52" t="e">
        <f>(VLOOKUP(F410,暑期營隊收費標準!$A$1:$D$87,4,FALSE))</f>
        <v>#N/A</v>
      </c>
      <c r="H410" s="52" t="e">
        <f t="shared" si="127"/>
        <v>#VALUE!</v>
      </c>
      <c r="I410" s="52" t="e">
        <f t="shared" si="130"/>
        <v>#N/A</v>
      </c>
      <c r="J410" s="54"/>
      <c r="K410" s="49" t="e">
        <f t="shared" si="128"/>
        <v>#VALUE!</v>
      </c>
      <c r="L410" s="49" t="e">
        <f t="shared" si="129"/>
        <v>#VALUE!</v>
      </c>
      <c r="M410" s="55"/>
      <c r="N410" s="56"/>
      <c r="O410" s="57"/>
      <c r="P410" s="57"/>
      <c r="Q410" s="57"/>
    </row>
    <row r="411" spans="2:17" s="58" customFormat="1">
      <c r="B411" s="49"/>
      <c r="C411" s="50"/>
      <c r="D411" s="51"/>
      <c r="E411" s="53"/>
      <c r="F411" s="49"/>
      <c r="G411" s="52" t="e">
        <f>(VLOOKUP(F411,暑期營隊收費標準!$A$1:$D$87,4,FALSE))</f>
        <v>#N/A</v>
      </c>
      <c r="H411" s="52" t="e">
        <f t="shared" si="127"/>
        <v>#VALUE!</v>
      </c>
      <c r="I411" s="52" t="e">
        <f t="shared" si="130"/>
        <v>#N/A</v>
      </c>
      <c r="J411" s="54"/>
      <c r="K411" s="49" t="e">
        <f t="shared" si="128"/>
        <v>#VALUE!</v>
      </c>
      <c r="L411" s="49" t="e">
        <f t="shared" si="129"/>
        <v>#VALUE!</v>
      </c>
      <c r="M411" s="55"/>
      <c r="N411" s="56"/>
      <c r="O411" s="57"/>
      <c r="P411" s="57"/>
      <c r="Q411" s="57"/>
    </row>
    <row r="412" spans="2:17" s="58" customFormat="1">
      <c r="B412" s="49"/>
      <c r="C412" s="50"/>
      <c r="D412" s="51"/>
      <c r="E412" s="53"/>
      <c r="F412" s="49"/>
      <c r="G412" s="52" t="e">
        <f>(VLOOKUP(F412,暑期營隊收費標準!$A$1:$D$87,4,FALSE))</f>
        <v>#N/A</v>
      </c>
      <c r="H412" s="52" t="e">
        <f t="shared" si="127"/>
        <v>#VALUE!</v>
      </c>
      <c r="I412" s="52" t="e">
        <f t="shared" si="130"/>
        <v>#N/A</v>
      </c>
      <c r="J412" s="54"/>
      <c r="K412" s="49" t="e">
        <f t="shared" si="128"/>
        <v>#VALUE!</v>
      </c>
      <c r="L412" s="49" t="e">
        <f t="shared" si="129"/>
        <v>#VALUE!</v>
      </c>
      <c r="M412" s="55"/>
      <c r="N412" s="56"/>
      <c r="O412" s="57"/>
      <c r="P412" s="57"/>
      <c r="Q412" s="57"/>
    </row>
    <row r="413" spans="2:17" s="58" customFormat="1">
      <c r="B413" s="49"/>
      <c r="C413" s="50"/>
      <c r="D413" s="51"/>
      <c r="E413" s="53"/>
      <c r="F413" s="49"/>
      <c r="G413" s="52" t="e">
        <f>(VLOOKUP(F413,暑期營隊收費標準!$A$1:$D$87,4,FALSE))</f>
        <v>#N/A</v>
      </c>
      <c r="H413" s="52" t="e">
        <f t="shared" si="127"/>
        <v>#VALUE!</v>
      </c>
      <c r="I413" s="52" t="e">
        <f t="shared" si="130"/>
        <v>#N/A</v>
      </c>
      <c r="J413" s="54"/>
      <c r="K413" s="49" t="e">
        <f t="shared" si="128"/>
        <v>#VALUE!</v>
      </c>
      <c r="L413" s="49" t="e">
        <f t="shared" si="129"/>
        <v>#VALUE!</v>
      </c>
      <c r="M413" s="55"/>
      <c r="N413" s="56"/>
      <c r="O413" s="57"/>
      <c r="P413" s="57"/>
      <c r="Q413" s="57"/>
    </row>
    <row r="414" spans="2:17" s="58" customFormat="1">
      <c r="B414" s="49"/>
      <c r="C414" s="50"/>
      <c r="D414" s="51"/>
      <c r="E414" s="53"/>
      <c r="F414" s="49"/>
      <c r="G414" s="52" t="e">
        <f>(VLOOKUP(F414,暑期營隊收費標準!$A$1:$D$87,4,FALSE))</f>
        <v>#N/A</v>
      </c>
      <c r="H414" s="52" t="e">
        <f t="shared" si="127"/>
        <v>#VALUE!</v>
      </c>
      <c r="I414" s="52" t="e">
        <f t="shared" si="130"/>
        <v>#N/A</v>
      </c>
      <c r="J414" s="54"/>
      <c r="K414" s="49" t="e">
        <f t="shared" si="128"/>
        <v>#VALUE!</v>
      </c>
      <c r="L414" s="49" t="e">
        <f t="shared" si="129"/>
        <v>#VALUE!</v>
      </c>
      <c r="M414" s="55"/>
      <c r="N414" s="56"/>
      <c r="O414" s="57"/>
      <c r="P414" s="57"/>
      <c r="Q414" s="57"/>
    </row>
    <row r="415" spans="2:17" s="58" customFormat="1">
      <c r="B415" s="49"/>
      <c r="C415" s="50"/>
      <c r="D415" s="51"/>
      <c r="E415" s="53"/>
      <c r="F415" s="49"/>
      <c r="G415" s="52" t="e">
        <f>(VLOOKUP(F415,暑期營隊收費標準!$A$1:$D$87,4,FALSE))</f>
        <v>#N/A</v>
      </c>
      <c r="H415" s="52" t="e">
        <f t="shared" ref="H415:H476" si="131">IF(ROUNDUP(IF(E415="整天",6,IF(((L415-K415)/(100*2))&gt;6,6,((L415-K415)/(100*2)))),0)=-1,0,ROUNDUP(IF(E415="整天",6,IF(((L415-K415)/(100*2))&gt;6,6,((L415-K415)/(100*2)))),0))</f>
        <v>#VALUE!</v>
      </c>
      <c r="I415" s="52" t="e">
        <f t="shared" si="130"/>
        <v>#N/A</v>
      </c>
      <c r="J415" s="54"/>
      <c r="K415" s="49" t="e">
        <f t="shared" ref="K415:K457" si="132">IF(E415="整天",800,IF(VALUE(LEFT(E415,4))&lt;800,800,VALUE(LEFT(E415,4))))</f>
        <v>#VALUE!</v>
      </c>
      <c r="L415" s="49" t="e">
        <f t="shared" si="129"/>
        <v>#VALUE!</v>
      </c>
      <c r="M415" s="55"/>
      <c r="N415" s="56"/>
      <c r="O415" s="57"/>
      <c r="P415" s="57"/>
      <c r="Q415" s="57"/>
    </row>
    <row r="416" spans="2:17" s="58" customFormat="1">
      <c r="B416" s="49"/>
      <c r="C416" s="50"/>
      <c r="D416" s="51"/>
      <c r="E416" s="53"/>
      <c r="F416" s="49"/>
      <c r="G416" s="52" t="e">
        <f>(VLOOKUP(F416,暑期營隊收費標準!$A$1:$D$87,4,FALSE))</f>
        <v>#N/A</v>
      </c>
      <c r="H416" s="52" t="e">
        <f t="shared" si="131"/>
        <v>#VALUE!</v>
      </c>
      <c r="I416" s="52" t="e">
        <f t="shared" si="130"/>
        <v>#N/A</v>
      </c>
      <c r="J416" s="54"/>
      <c r="K416" s="49" t="e">
        <f t="shared" si="132"/>
        <v>#VALUE!</v>
      </c>
      <c r="L416" s="49" t="e">
        <f t="shared" si="129"/>
        <v>#VALUE!</v>
      </c>
      <c r="M416" s="55"/>
      <c r="N416" s="56"/>
      <c r="O416" s="57"/>
      <c r="P416" s="57"/>
      <c r="Q416" s="57"/>
    </row>
    <row r="417" spans="1:17" s="58" customFormat="1">
      <c r="B417" s="49"/>
      <c r="C417" s="50"/>
      <c r="D417" s="51"/>
      <c r="E417" s="53"/>
      <c r="F417" s="49"/>
      <c r="G417" s="52" t="e">
        <f>(VLOOKUP(F417,暑期營隊收費標準!$A$1:$D$87,4,FALSE))</f>
        <v>#N/A</v>
      </c>
      <c r="H417" s="52" t="e">
        <f t="shared" si="131"/>
        <v>#VALUE!</v>
      </c>
      <c r="I417" s="52" t="e">
        <f t="shared" si="130"/>
        <v>#N/A</v>
      </c>
      <c r="J417" s="54"/>
      <c r="K417" s="49" t="e">
        <f t="shared" si="132"/>
        <v>#VALUE!</v>
      </c>
      <c r="L417" s="49" t="e">
        <f t="shared" si="129"/>
        <v>#VALUE!</v>
      </c>
      <c r="M417" s="55"/>
      <c r="N417" s="56"/>
      <c r="O417" s="57"/>
      <c r="P417" s="57"/>
      <c r="Q417" s="57"/>
    </row>
    <row r="418" spans="1:17" s="58" customFormat="1">
      <c r="B418" s="49"/>
      <c r="C418" s="50"/>
      <c r="D418" s="51"/>
      <c r="E418" s="53"/>
      <c r="F418" s="49"/>
      <c r="G418" s="52" t="e">
        <f>(VLOOKUP(F418,暑期營隊收費標準!$A$1:$D$87,4,FALSE))</f>
        <v>#N/A</v>
      </c>
      <c r="H418" s="52" t="e">
        <f t="shared" si="131"/>
        <v>#VALUE!</v>
      </c>
      <c r="I418" s="52" t="e">
        <f t="shared" si="130"/>
        <v>#N/A</v>
      </c>
      <c r="J418" s="54"/>
      <c r="K418" s="49" t="e">
        <f t="shared" si="132"/>
        <v>#VALUE!</v>
      </c>
      <c r="L418" s="49" t="e">
        <f t="shared" si="129"/>
        <v>#VALUE!</v>
      </c>
      <c r="M418" s="55"/>
      <c r="N418" s="56"/>
      <c r="O418" s="57"/>
      <c r="P418" s="57"/>
      <c r="Q418" s="57"/>
    </row>
    <row r="419" spans="1:17" s="58" customFormat="1">
      <c r="B419" s="49"/>
      <c r="C419" s="50"/>
      <c r="D419" s="51"/>
      <c r="E419" s="53"/>
      <c r="F419" s="49"/>
      <c r="G419" s="52" t="e">
        <f>(VLOOKUP(F419,暑期營隊收費標準!$A$1:$D$87,4,FALSE))</f>
        <v>#N/A</v>
      </c>
      <c r="H419" s="52" t="e">
        <f t="shared" si="131"/>
        <v>#VALUE!</v>
      </c>
      <c r="I419" s="52" t="e">
        <f t="shared" si="130"/>
        <v>#N/A</v>
      </c>
      <c r="J419" s="54"/>
      <c r="K419" s="49" t="e">
        <f t="shared" si="132"/>
        <v>#VALUE!</v>
      </c>
      <c r="L419" s="49" t="e">
        <f t="shared" si="129"/>
        <v>#VALUE!</v>
      </c>
      <c r="M419" s="55"/>
      <c r="N419" s="56"/>
      <c r="O419" s="57"/>
      <c r="P419" s="57"/>
      <c r="Q419" s="57"/>
    </row>
    <row r="420" spans="1:17" s="58" customFormat="1">
      <c r="B420" s="49"/>
      <c r="C420" s="50"/>
      <c r="D420" s="51"/>
      <c r="E420" s="53"/>
      <c r="F420" s="49"/>
      <c r="G420" s="52" t="e">
        <f>(VLOOKUP(F420,暑期營隊收費標準!$A$1:$D$87,4,FALSE))</f>
        <v>#N/A</v>
      </c>
      <c r="H420" s="52" t="e">
        <f t="shared" si="131"/>
        <v>#VALUE!</v>
      </c>
      <c r="I420" s="52" t="e">
        <f t="shared" si="130"/>
        <v>#N/A</v>
      </c>
      <c r="J420" s="54"/>
      <c r="K420" s="49" t="e">
        <f t="shared" si="132"/>
        <v>#VALUE!</v>
      </c>
      <c r="L420" s="49" t="e">
        <f t="shared" si="129"/>
        <v>#VALUE!</v>
      </c>
      <c r="M420" s="55"/>
      <c r="N420" s="56"/>
      <c r="O420" s="57"/>
      <c r="P420" s="57"/>
      <c r="Q420" s="57"/>
    </row>
    <row r="421" spans="1:17" s="58" customFormat="1">
      <c r="B421" s="49"/>
      <c r="C421" s="50"/>
      <c r="D421" s="51"/>
      <c r="E421" s="53"/>
      <c r="F421" s="49"/>
      <c r="G421" s="52" t="e">
        <f>(VLOOKUP(F421,暑期營隊收費標準!$A$1:$D$87,4,FALSE))</f>
        <v>#N/A</v>
      </c>
      <c r="H421" s="52" t="e">
        <f t="shared" si="131"/>
        <v>#VALUE!</v>
      </c>
      <c r="I421" s="52" t="e">
        <f t="shared" si="130"/>
        <v>#N/A</v>
      </c>
      <c r="J421" s="54"/>
      <c r="K421" s="49" t="e">
        <f t="shared" si="132"/>
        <v>#VALUE!</v>
      </c>
      <c r="L421" s="49" t="e">
        <f t="shared" ref="L421:L482" si="133">IF(E421="整天",2200,IF(VALUE(RIGHT(E421,4))&gt;2200,2200,VALUE(RIGHT(E421,4))))</f>
        <v>#VALUE!</v>
      </c>
      <c r="M421" s="55"/>
      <c r="N421" s="56"/>
      <c r="O421" s="57"/>
      <c r="P421" s="57"/>
      <c r="Q421" s="57"/>
    </row>
    <row r="422" spans="1:17" s="58" customFormat="1">
      <c r="B422" s="49"/>
      <c r="C422" s="50"/>
      <c r="D422" s="51"/>
      <c r="E422" s="53"/>
      <c r="F422" s="49"/>
      <c r="G422" s="52" t="e">
        <f>(VLOOKUP(F422,暑期營隊收費標準!$A$1:$D$87,4,FALSE))</f>
        <v>#N/A</v>
      </c>
      <c r="H422" s="52" t="e">
        <f t="shared" si="131"/>
        <v>#VALUE!</v>
      </c>
      <c r="I422" s="52" t="e">
        <f t="shared" si="130"/>
        <v>#N/A</v>
      </c>
      <c r="J422" s="54"/>
      <c r="K422" s="49" t="e">
        <f t="shared" si="132"/>
        <v>#VALUE!</v>
      </c>
      <c r="L422" s="49" t="e">
        <f t="shared" si="133"/>
        <v>#VALUE!</v>
      </c>
      <c r="M422" s="55"/>
      <c r="N422" s="56"/>
      <c r="O422" s="57"/>
      <c r="P422" s="57"/>
      <c r="Q422" s="57"/>
    </row>
    <row r="423" spans="1:17" s="58" customFormat="1">
      <c r="B423" s="49"/>
      <c r="C423" s="50"/>
      <c r="D423" s="51"/>
      <c r="E423" s="53"/>
      <c r="F423" s="49"/>
      <c r="G423" s="52" t="e">
        <f>(VLOOKUP(F423,暑期營隊收費標準!$A$1:$D$87,4,FALSE))</f>
        <v>#N/A</v>
      </c>
      <c r="H423" s="52" t="e">
        <f t="shared" si="131"/>
        <v>#VALUE!</v>
      </c>
      <c r="I423" s="52" t="e">
        <f t="shared" si="130"/>
        <v>#N/A</v>
      </c>
      <c r="J423" s="54"/>
      <c r="K423" s="49" t="e">
        <f t="shared" si="132"/>
        <v>#VALUE!</v>
      </c>
      <c r="L423" s="49" t="e">
        <f t="shared" si="133"/>
        <v>#VALUE!</v>
      </c>
      <c r="M423" s="55"/>
      <c r="N423" s="56"/>
      <c r="O423" s="57"/>
      <c r="P423" s="57"/>
      <c r="Q423" s="57"/>
    </row>
    <row r="424" spans="1:17" s="58" customFormat="1">
      <c r="B424" s="49"/>
      <c r="C424" s="50"/>
      <c r="D424" s="51"/>
      <c r="E424" s="53"/>
      <c r="F424" s="49"/>
      <c r="G424" s="52" t="e">
        <f>(VLOOKUP(F424,暑期營隊收費標準!$A$1:$D$87,4,FALSE))</f>
        <v>#N/A</v>
      </c>
      <c r="H424" s="52" t="e">
        <f t="shared" si="131"/>
        <v>#VALUE!</v>
      </c>
      <c r="I424" s="52" t="e">
        <f t="shared" si="130"/>
        <v>#N/A</v>
      </c>
      <c r="J424" s="54"/>
      <c r="K424" s="49" t="e">
        <f t="shared" si="132"/>
        <v>#VALUE!</v>
      </c>
      <c r="L424" s="49" t="e">
        <f t="shared" si="133"/>
        <v>#VALUE!</v>
      </c>
      <c r="M424" s="55"/>
      <c r="N424" s="56"/>
      <c r="O424" s="57"/>
      <c r="P424" s="57"/>
      <c r="Q424" s="57"/>
    </row>
    <row r="425" spans="1:17" s="58" customFormat="1">
      <c r="B425" s="49"/>
      <c r="C425" s="50"/>
      <c r="D425" s="51"/>
      <c r="E425" s="53"/>
      <c r="F425" s="49"/>
      <c r="G425" s="52" t="e">
        <f>(VLOOKUP(F425,暑期營隊收費標準!$A$1:$D$87,4,FALSE))</f>
        <v>#N/A</v>
      </c>
      <c r="H425" s="52" t="e">
        <f t="shared" si="131"/>
        <v>#VALUE!</v>
      </c>
      <c r="I425" s="52" t="e">
        <f t="shared" si="130"/>
        <v>#N/A</v>
      </c>
      <c r="J425" s="54"/>
      <c r="K425" s="49" t="e">
        <f t="shared" si="132"/>
        <v>#VALUE!</v>
      </c>
      <c r="L425" s="49" t="e">
        <f t="shared" si="133"/>
        <v>#VALUE!</v>
      </c>
      <c r="M425" s="55"/>
      <c r="N425" s="56"/>
      <c r="O425" s="57"/>
      <c r="P425" s="57"/>
      <c r="Q425" s="57"/>
    </row>
    <row r="426" spans="1:17" s="58" customFormat="1">
      <c r="B426" s="49"/>
      <c r="C426" s="50"/>
      <c r="D426" s="51"/>
      <c r="E426" s="53"/>
      <c r="F426" s="49"/>
      <c r="G426" s="52" t="e">
        <f>(VLOOKUP(F426,暑期營隊收費標準!$A$1:$D$87,4,FALSE))</f>
        <v>#N/A</v>
      </c>
      <c r="H426" s="52" t="e">
        <f t="shared" si="131"/>
        <v>#VALUE!</v>
      </c>
      <c r="I426" s="52" t="e">
        <f t="shared" si="130"/>
        <v>#N/A</v>
      </c>
      <c r="J426" s="54"/>
      <c r="K426" s="49" t="e">
        <f t="shared" si="132"/>
        <v>#VALUE!</v>
      </c>
      <c r="L426" s="49" t="e">
        <f t="shared" si="133"/>
        <v>#VALUE!</v>
      </c>
      <c r="M426" s="55"/>
      <c r="N426" s="56"/>
      <c r="O426" s="57"/>
      <c r="P426" s="57"/>
      <c r="Q426" s="57"/>
    </row>
    <row r="427" spans="1:17" s="58" customFormat="1">
      <c r="B427" s="49"/>
      <c r="C427" s="50"/>
      <c r="D427" s="51"/>
      <c r="E427" s="53"/>
      <c r="F427" s="49"/>
      <c r="G427" s="52" t="e">
        <f>(VLOOKUP(F427,暑期營隊收費標準!$A$1:$D$87,4,FALSE))</f>
        <v>#N/A</v>
      </c>
      <c r="H427" s="52" t="e">
        <f t="shared" si="131"/>
        <v>#VALUE!</v>
      </c>
      <c r="I427" s="52" t="e">
        <f t="shared" si="130"/>
        <v>#N/A</v>
      </c>
      <c r="J427" s="54"/>
      <c r="K427" s="49" t="e">
        <f t="shared" si="132"/>
        <v>#VALUE!</v>
      </c>
      <c r="L427" s="49" t="e">
        <f t="shared" si="133"/>
        <v>#VALUE!</v>
      </c>
      <c r="M427" s="55"/>
      <c r="N427" s="56"/>
      <c r="O427" s="57"/>
      <c r="P427" s="57"/>
      <c r="Q427" s="57"/>
    </row>
    <row r="428" spans="1:17" s="58" customFormat="1">
      <c r="B428" s="49"/>
      <c r="C428" s="50"/>
      <c r="D428" s="51"/>
      <c r="E428" s="53"/>
      <c r="F428" s="49"/>
      <c r="G428" s="52" t="e">
        <f>(VLOOKUP(F428,暑期營隊收費標準!$A$1:$D$87,4,FALSE))</f>
        <v>#N/A</v>
      </c>
      <c r="H428" s="52" t="e">
        <f t="shared" si="131"/>
        <v>#VALUE!</v>
      </c>
      <c r="I428" s="52" t="e">
        <f t="shared" si="130"/>
        <v>#N/A</v>
      </c>
      <c r="J428" s="54"/>
      <c r="K428" s="49" t="e">
        <f t="shared" si="132"/>
        <v>#VALUE!</v>
      </c>
      <c r="L428" s="49" t="e">
        <f t="shared" si="133"/>
        <v>#VALUE!</v>
      </c>
      <c r="M428" s="55"/>
      <c r="N428" s="56"/>
      <c r="O428" s="57"/>
      <c r="P428" s="57"/>
      <c r="Q428" s="57"/>
    </row>
    <row r="429" spans="1:17" s="84" customFormat="1">
      <c r="A429" s="58"/>
      <c r="B429" s="49"/>
      <c r="C429" s="50"/>
      <c r="D429" s="51"/>
      <c r="E429" s="53"/>
      <c r="F429" s="49"/>
      <c r="G429" s="52" t="e">
        <f>(VLOOKUP(F429,暑期營隊收費標準!$A$1:$D$87,4,FALSE))</f>
        <v>#N/A</v>
      </c>
      <c r="H429" s="52" t="e">
        <f t="shared" si="131"/>
        <v>#VALUE!</v>
      </c>
      <c r="I429" s="52" t="e">
        <f t="shared" si="130"/>
        <v>#N/A</v>
      </c>
      <c r="J429" s="54"/>
      <c r="K429" s="49" t="e">
        <f t="shared" si="132"/>
        <v>#VALUE!</v>
      </c>
      <c r="L429" s="49" t="e">
        <f t="shared" si="133"/>
        <v>#VALUE!</v>
      </c>
      <c r="M429" s="55"/>
      <c r="N429" s="82"/>
      <c r="O429" s="83"/>
      <c r="P429" s="83"/>
      <c r="Q429" s="83"/>
    </row>
    <row r="430" spans="1:17" s="58" customFormat="1">
      <c r="B430" s="49"/>
      <c r="C430" s="50"/>
      <c r="D430" s="51"/>
      <c r="E430" s="53"/>
      <c r="F430" s="49"/>
      <c r="G430" s="52" t="e">
        <f>(VLOOKUP(F430,暑期營隊收費標準!$A$1:$D$87,4,FALSE))</f>
        <v>#N/A</v>
      </c>
      <c r="H430" s="52" t="e">
        <f t="shared" si="131"/>
        <v>#VALUE!</v>
      </c>
      <c r="I430" s="52" t="e">
        <f t="shared" si="130"/>
        <v>#N/A</v>
      </c>
      <c r="J430" s="54"/>
      <c r="K430" s="49" t="e">
        <f t="shared" si="132"/>
        <v>#VALUE!</v>
      </c>
      <c r="L430" s="49" t="e">
        <f t="shared" si="133"/>
        <v>#VALUE!</v>
      </c>
      <c r="M430" s="55"/>
      <c r="N430" s="56"/>
      <c r="O430" s="57"/>
      <c r="P430" s="57"/>
      <c r="Q430" s="57"/>
    </row>
    <row r="431" spans="1:17" s="58" customFormat="1">
      <c r="B431" s="49"/>
      <c r="C431" s="50"/>
      <c r="D431" s="51"/>
      <c r="E431" s="53"/>
      <c r="F431" s="49"/>
      <c r="G431" s="52" t="e">
        <f>(VLOOKUP(F431,暑期營隊收費標準!$A$1:$D$87,4,FALSE))</f>
        <v>#N/A</v>
      </c>
      <c r="H431" s="52" t="e">
        <f t="shared" si="131"/>
        <v>#VALUE!</v>
      </c>
      <c r="I431" s="52" t="e">
        <f t="shared" si="130"/>
        <v>#N/A</v>
      </c>
      <c r="J431" s="54"/>
      <c r="K431" s="49" t="e">
        <f t="shared" si="132"/>
        <v>#VALUE!</v>
      </c>
      <c r="L431" s="49" t="e">
        <f t="shared" si="133"/>
        <v>#VALUE!</v>
      </c>
      <c r="M431" s="55"/>
      <c r="N431" s="56"/>
      <c r="O431" s="57"/>
      <c r="P431" s="57"/>
      <c r="Q431" s="57"/>
    </row>
    <row r="432" spans="1:17" s="58" customFormat="1">
      <c r="B432" s="49"/>
      <c r="C432" s="50"/>
      <c r="D432" s="51"/>
      <c r="E432" s="53"/>
      <c r="F432" s="49"/>
      <c r="G432" s="52" t="e">
        <f>(VLOOKUP(F432,暑期營隊收費標準!$A$1:$D$87,4,FALSE))</f>
        <v>#N/A</v>
      </c>
      <c r="H432" s="52" t="e">
        <f t="shared" si="131"/>
        <v>#VALUE!</v>
      </c>
      <c r="I432" s="52" t="e">
        <f t="shared" si="130"/>
        <v>#N/A</v>
      </c>
      <c r="J432" s="54"/>
      <c r="K432" s="49" t="e">
        <f t="shared" si="132"/>
        <v>#VALUE!</v>
      </c>
      <c r="L432" s="49" t="e">
        <f t="shared" si="133"/>
        <v>#VALUE!</v>
      </c>
      <c r="M432" s="55"/>
      <c r="N432" s="56"/>
      <c r="O432" s="57"/>
      <c r="P432" s="57"/>
      <c r="Q432" s="57"/>
    </row>
    <row r="433" spans="2:17" s="58" customFormat="1">
      <c r="B433" s="49"/>
      <c r="C433" s="50"/>
      <c r="D433" s="51"/>
      <c r="E433" s="53"/>
      <c r="F433" s="49"/>
      <c r="G433" s="52" t="e">
        <f>(VLOOKUP(F433,暑期營隊收費標準!$A$1:$D$87,4,FALSE))</f>
        <v>#N/A</v>
      </c>
      <c r="H433" s="52" t="e">
        <f t="shared" si="131"/>
        <v>#VALUE!</v>
      </c>
      <c r="I433" s="52" t="e">
        <f t="shared" si="130"/>
        <v>#N/A</v>
      </c>
      <c r="J433" s="54"/>
      <c r="K433" s="49" t="e">
        <f t="shared" si="132"/>
        <v>#VALUE!</v>
      </c>
      <c r="L433" s="49" t="e">
        <f t="shared" si="133"/>
        <v>#VALUE!</v>
      </c>
      <c r="M433" s="55"/>
      <c r="N433" s="56"/>
      <c r="O433" s="57"/>
      <c r="P433" s="57"/>
      <c r="Q433" s="57"/>
    </row>
    <row r="434" spans="2:17" s="58" customFormat="1">
      <c r="B434" s="49"/>
      <c r="C434" s="50"/>
      <c r="D434" s="51"/>
      <c r="E434" s="53"/>
      <c r="F434" s="49"/>
      <c r="G434" s="52" t="e">
        <f>(VLOOKUP(F434,暑期營隊收費標準!$A$1:$D$87,4,FALSE))</f>
        <v>#N/A</v>
      </c>
      <c r="H434" s="52" t="e">
        <f t="shared" si="131"/>
        <v>#VALUE!</v>
      </c>
      <c r="I434" s="52" t="e">
        <f t="shared" si="130"/>
        <v>#N/A</v>
      </c>
      <c r="J434" s="54"/>
      <c r="K434" s="49" t="e">
        <f t="shared" si="132"/>
        <v>#VALUE!</v>
      </c>
      <c r="L434" s="49" t="e">
        <f t="shared" si="133"/>
        <v>#VALUE!</v>
      </c>
      <c r="M434" s="55"/>
      <c r="N434" s="56"/>
      <c r="O434" s="57"/>
      <c r="P434" s="57"/>
      <c r="Q434" s="57"/>
    </row>
    <row r="435" spans="2:17" s="58" customFormat="1">
      <c r="B435" s="49"/>
      <c r="C435" s="50"/>
      <c r="D435" s="51"/>
      <c r="E435" s="53"/>
      <c r="F435" s="49"/>
      <c r="G435" s="52" t="e">
        <f>(VLOOKUP(F435,暑期營隊收費標準!$A$1:$D$87,4,FALSE))</f>
        <v>#N/A</v>
      </c>
      <c r="H435" s="52" t="e">
        <f t="shared" si="131"/>
        <v>#VALUE!</v>
      </c>
      <c r="I435" s="52" t="e">
        <f t="shared" si="130"/>
        <v>#N/A</v>
      </c>
      <c r="J435" s="54"/>
      <c r="K435" s="49" t="e">
        <f t="shared" si="132"/>
        <v>#VALUE!</v>
      </c>
      <c r="L435" s="49" t="e">
        <f t="shared" si="133"/>
        <v>#VALUE!</v>
      </c>
      <c r="M435" s="55"/>
      <c r="N435" s="56"/>
      <c r="O435" s="57"/>
      <c r="P435" s="57"/>
      <c r="Q435" s="57"/>
    </row>
    <row r="436" spans="2:17" s="58" customFormat="1">
      <c r="B436" s="49"/>
      <c r="C436" s="50"/>
      <c r="D436" s="51"/>
      <c r="E436" s="53"/>
      <c r="F436" s="49"/>
      <c r="G436" s="52" t="e">
        <f>(VLOOKUP(F436,暑期營隊收費標準!$A$1:$D$87,4,FALSE))</f>
        <v>#N/A</v>
      </c>
      <c r="H436" s="52" t="e">
        <f t="shared" si="131"/>
        <v>#VALUE!</v>
      </c>
      <c r="I436" s="52" t="e">
        <f t="shared" si="130"/>
        <v>#N/A</v>
      </c>
      <c r="J436" s="54"/>
      <c r="K436" s="49" t="e">
        <f t="shared" si="132"/>
        <v>#VALUE!</v>
      </c>
      <c r="L436" s="49" t="e">
        <f t="shared" si="133"/>
        <v>#VALUE!</v>
      </c>
      <c r="M436" s="55"/>
      <c r="N436" s="56"/>
      <c r="O436" s="57"/>
      <c r="P436" s="57"/>
      <c r="Q436" s="57"/>
    </row>
    <row r="437" spans="2:17" s="58" customFormat="1">
      <c r="B437" s="49"/>
      <c r="C437" s="50"/>
      <c r="D437" s="51"/>
      <c r="E437" s="53"/>
      <c r="F437" s="49"/>
      <c r="G437" s="52" t="e">
        <f>(VLOOKUP(F437,暑期營隊收費標準!$A$1:$D$87,4,FALSE))</f>
        <v>#N/A</v>
      </c>
      <c r="H437" s="52" t="e">
        <f t="shared" si="131"/>
        <v>#VALUE!</v>
      </c>
      <c r="I437" s="52" t="e">
        <f t="shared" si="130"/>
        <v>#N/A</v>
      </c>
      <c r="J437" s="54"/>
      <c r="K437" s="49" t="e">
        <f t="shared" si="132"/>
        <v>#VALUE!</v>
      </c>
      <c r="L437" s="49" t="e">
        <f t="shared" si="133"/>
        <v>#VALUE!</v>
      </c>
      <c r="M437" s="55"/>
      <c r="N437" s="56"/>
      <c r="O437" s="57"/>
      <c r="P437" s="57"/>
      <c r="Q437" s="57"/>
    </row>
    <row r="438" spans="2:17" s="58" customFormat="1">
      <c r="B438" s="49"/>
      <c r="C438" s="50"/>
      <c r="D438" s="51"/>
      <c r="E438" s="53"/>
      <c r="F438" s="49"/>
      <c r="G438" s="52" t="e">
        <f>(VLOOKUP(F438,暑期營隊收費標準!$A$1:$D$87,4,FALSE))</f>
        <v>#N/A</v>
      </c>
      <c r="H438" s="52" t="e">
        <f t="shared" si="131"/>
        <v>#VALUE!</v>
      </c>
      <c r="I438" s="52" t="e">
        <f t="shared" si="130"/>
        <v>#N/A</v>
      </c>
      <c r="J438" s="54"/>
      <c r="K438" s="49" t="e">
        <f t="shared" si="132"/>
        <v>#VALUE!</v>
      </c>
      <c r="L438" s="49" t="e">
        <f t="shared" si="133"/>
        <v>#VALUE!</v>
      </c>
      <c r="M438" s="55"/>
      <c r="N438" s="56"/>
      <c r="O438" s="57"/>
      <c r="P438" s="57"/>
      <c r="Q438" s="57"/>
    </row>
    <row r="439" spans="2:17" s="58" customFormat="1">
      <c r="B439" s="49"/>
      <c r="C439" s="50"/>
      <c r="D439" s="51"/>
      <c r="E439" s="53"/>
      <c r="F439" s="49"/>
      <c r="G439" s="52" t="e">
        <f>(VLOOKUP(F439,暑期營隊收費標準!$A$1:$D$87,4,FALSE))</f>
        <v>#N/A</v>
      </c>
      <c r="H439" s="52" t="e">
        <f t="shared" si="131"/>
        <v>#VALUE!</v>
      </c>
      <c r="I439" s="52" t="e">
        <f t="shared" si="130"/>
        <v>#N/A</v>
      </c>
      <c r="J439" s="54"/>
      <c r="K439" s="49" t="e">
        <f t="shared" si="132"/>
        <v>#VALUE!</v>
      </c>
      <c r="L439" s="49" t="e">
        <f t="shared" si="133"/>
        <v>#VALUE!</v>
      </c>
      <c r="M439" s="55"/>
      <c r="N439" s="56"/>
      <c r="O439" s="57"/>
      <c r="P439" s="57"/>
      <c r="Q439" s="57"/>
    </row>
    <row r="440" spans="2:17" s="58" customFormat="1">
      <c r="B440" s="49"/>
      <c r="C440" s="50"/>
      <c r="D440" s="51"/>
      <c r="E440" s="53"/>
      <c r="F440" s="49"/>
      <c r="G440" s="52" t="e">
        <f>(VLOOKUP(F440,暑期營隊收費標準!$A$1:$D$87,4,FALSE))</f>
        <v>#N/A</v>
      </c>
      <c r="H440" s="52" t="e">
        <f t="shared" si="131"/>
        <v>#VALUE!</v>
      </c>
      <c r="I440" s="52" t="e">
        <f t="shared" si="130"/>
        <v>#N/A</v>
      </c>
      <c r="J440" s="54"/>
      <c r="K440" s="49" t="e">
        <f t="shared" si="132"/>
        <v>#VALUE!</v>
      </c>
      <c r="L440" s="49" t="e">
        <f t="shared" si="133"/>
        <v>#VALUE!</v>
      </c>
      <c r="M440" s="55"/>
      <c r="N440" s="56"/>
      <c r="O440" s="57"/>
      <c r="P440" s="57"/>
      <c r="Q440" s="57"/>
    </row>
    <row r="441" spans="2:17" s="58" customFormat="1">
      <c r="B441" s="49"/>
      <c r="C441" s="50"/>
      <c r="D441" s="51"/>
      <c r="E441" s="53"/>
      <c r="F441" s="49"/>
      <c r="G441" s="52" t="e">
        <f>(VLOOKUP(F441,暑期營隊收費標準!$A$1:$D$87,4,FALSE))</f>
        <v>#N/A</v>
      </c>
      <c r="H441" s="52" t="e">
        <f t="shared" si="131"/>
        <v>#VALUE!</v>
      </c>
      <c r="I441" s="52" t="e">
        <f t="shared" si="130"/>
        <v>#N/A</v>
      </c>
      <c r="J441" s="54"/>
      <c r="K441" s="49" t="e">
        <f t="shared" si="132"/>
        <v>#VALUE!</v>
      </c>
      <c r="L441" s="49" t="e">
        <f t="shared" si="133"/>
        <v>#VALUE!</v>
      </c>
      <c r="M441" s="55"/>
      <c r="N441" s="56"/>
      <c r="O441" s="57"/>
      <c r="P441" s="57"/>
      <c r="Q441" s="57"/>
    </row>
    <row r="442" spans="2:17" s="58" customFormat="1">
      <c r="B442" s="49"/>
      <c r="C442" s="50"/>
      <c r="D442" s="51"/>
      <c r="E442" s="53"/>
      <c r="F442" s="49"/>
      <c r="G442" s="52" t="e">
        <f>(VLOOKUP(F442,暑期營隊收費標準!$A$1:$D$87,4,FALSE))</f>
        <v>#N/A</v>
      </c>
      <c r="H442" s="52" t="e">
        <f t="shared" si="131"/>
        <v>#VALUE!</v>
      </c>
      <c r="I442" s="52" t="e">
        <f t="shared" si="130"/>
        <v>#N/A</v>
      </c>
      <c r="J442" s="54"/>
      <c r="K442" s="49" t="e">
        <f t="shared" si="132"/>
        <v>#VALUE!</v>
      </c>
      <c r="L442" s="49" t="e">
        <f t="shared" si="133"/>
        <v>#VALUE!</v>
      </c>
      <c r="M442" s="55"/>
      <c r="N442" s="56"/>
      <c r="O442" s="57"/>
      <c r="P442" s="57"/>
      <c r="Q442" s="57"/>
    </row>
    <row r="443" spans="2:17" s="58" customFormat="1">
      <c r="B443" s="49"/>
      <c r="C443" s="50"/>
      <c r="D443" s="51"/>
      <c r="E443" s="53"/>
      <c r="F443" s="49"/>
      <c r="G443" s="52" t="e">
        <f>(VLOOKUP(F443,暑期營隊收費標準!$A$1:$D$87,4,FALSE))</f>
        <v>#N/A</v>
      </c>
      <c r="H443" s="52" t="e">
        <f t="shared" si="131"/>
        <v>#VALUE!</v>
      </c>
      <c r="I443" s="52" t="e">
        <f t="shared" si="130"/>
        <v>#N/A</v>
      </c>
      <c r="J443" s="54"/>
      <c r="K443" s="49" t="e">
        <f t="shared" si="132"/>
        <v>#VALUE!</v>
      </c>
      <c r="L443" s="49" t="e">
        <f t="shared" si="133"/>
        <v>#VALUE!</v>
      </c>
      <c r="M443" s="55"/>
      <c r="N443" s="56"/>
      <c r="O443" s="57"/>
      <c r="P443" s="57"/>
      <c r="Q443" s="57"/>
    </row>
    <row r="444" spans="2:17" s="58" customFormat="1">
      <c r="B444" s="49"/>
      <c r="C444" s="50"/>
      <c r="D444" s="51"/>
      <c r="E444" s="53"/>
      <c r="F444" s="49"/>
      <c r="G444" s="52" t="e">
        <f>(VLOOKUP(F444,暑期營隊收費標準!$A$1:$D$87,4,FALSE))</f>
        <v>#N/A</v>
      </c>
      <c r="H444" s="52" t="e">
        <f t="shared" si="131"/>
        <v>#VALUE!</v>
      </c>
      <c r="I444" s="52" t="e">
        <f t="shared" si="130"/>
        <v>#N/A</v>
      </c>
      <c r="J444" s="54"/>
      <c r="K444" s="49" t="e">
        <f t="shared" si="132"/>
        <v>#VALUE!</v>
      </c>
      <c r="L444" s="49" t="e">
        <f t="shared" si="133"/>
        <v>#VALUE!</v>
      </c>
      <c r="M444" s="55"/>
      <c r="N444" s="56"/>
      <c r="O444" s="57"/>
      <c r="P444" s="57"/>
      <c r="Q444" s="57"/>
    </row>
    <row r="445" spans="2:17" s="58" customFormat="1">
      <c r="B445" s="49"/>
      <c r="C445" s="50"/>
      <c r="D445" s="51"/>
      <c r="E445" s="53"/>
      <c r="F445" s="49"/>
      <c r="G445" s="52" t="e">
        <f>(VLOOKUP(F445,暑期營隊收費標準!$A$1:$D$87,4,FALSE))</f>
        <v>#N/A</v>
      </c>
      <c r="H445" s="52" t="e">
        <f t="shared" si="131"/>
        <v>#VALUE!</v>
      </c>
      <c r="I445" s="52" t="e">
        <f t="shared" si="130"/>
        <v>#N/A</v>
      </c>
      <c r="J445" s="54"/>
      <c r="K445" s="49" t="e">
        <f t="shared" si="132"/>
        <v>#VALUE!</v>
      </c>
      <c r="L445" s="49" t="e">
        <f t="shared" si="133"/>
        <v>#VALUE!</v>
      </c>
      <c r="M445" s="55"/>
      <c r="N445" s="56"/>
      <c r="O445" s="57"/>
      <c r="P445" s="57"/>
      <c r="Q445" s="57"/>
    </row>
    <row r="446" spans="2:17" s="58" customFormat="1">
      <c r="B446" s="49"/>
      <c r="C446" s="50"/>
      <c r="D446" s="51"/>
      <c r="E446" s="53"/>
      <c r="F446" s="49"/>
      <c r="G446" s="52" t="e">
        <f>(VLOOKUP(F446,暑期營隊收費標準!$A$1:$D$87,4,FALSE))</f>
        <v>#N/A</v>
      </c>
      <c r="H446" s="52" t="e">
        <f t="shared" si="131"/>
        <v>#VALUE!</v>
      </c>
      <c r="I446" s="52" t="e">
        <f t="shared" si="130"/>
        <v>#N/A</v>
      </c>
      <c r="J446" s="54"/>
      <c r="K446" s="49" t="e">
        <f t="shared" si="132"/>
        <v>#VALUE!</v>
      </c>
      <c r="L446" s="49" t="e">
        <f t="shared" si="133"/>
        <v>#VALUE!</v>
      </c>
      <c r="M446" s="55"/>
      <c r="N446" s="56"/>
      <c r="O446" s="57"/>
      <c r="P446" s="57"/>
      <c r="Q446" s="57"/>
    </row>
    <row r="447" spans="2:17" s="58" customFormat="1">
      <c r="B447" s="49"/>
      <c r="C447" s="50"/>
      <c r="D447" s="51"/>
      <c r="E447" s="53"/>
      <c r="F447" s="49"/>
      <c r="G447" s="52" t="e">
        <f>(VLOOKUP(F447,暑期營隊收費標準!$A$1:$D$87,4,FALSE))</f>
        <v>#N/A</v>
      </c>
      <c r="H447" s="52" t="e">
        <f t="shared" si="131"/>
        <v>#VALUE!</v>
      </c>
      <c r="I447" s="52" t="e">
        <f t="shared" si="130"/>
        <v>#N/A</v>
      </c>
      <c r="J447" s="54"/>
      <c r="K447" s="49" t="e">
        <f t="shared" si="132"/>
        <v>#VALUE!</v>
      </c>
      <c r="L447" s="49" t="e">
        <f t="shared" si="133"/>
        <v>#VALUE!</v>
      </c>
      <c r="M447" s="55"/>
      <c r="N447" s="56"/>
      <c r="O447" s="57"/>
      <c r="P447" s="57"/>
      <c r="Q447" s="57"/>
    </row>
    <row r="448" spans="2:17" s="58" customFormat="1">
      <c r="B448" s="49"/>
      <c r="C448" s="50"/>
      <c r="D448" s="51"/>
      <c r="E448" s="53"/>
      <c r="F448" s="49"/>
      <c r="G448" s="52" t="e">
        <f>(VLOOKUP(F448,暑期營隊收費標準!$A$1:$D$87,4,FALSE))</f>
        <v>#N/A</v>
      </c>
      <c r="H448" s="52" t="e">
        <f t="shared" si="131"/>
        <v>#VALUE!</v>
      </c>
      <c r="I448" s="52" t="e">
        <f t="shared" si="130"/>
        <v>#N/A</v>
      </c>
      <c r="J448" s="54"/>
      <c r="K448" s="49" t="e">
        <f t="shared" si="132"/>
        <v>#VALUE!</v>
      </c>
      <c r="L448" s="49" t="e">
        <f t="shared" si="133"/>
        <v>#VALUE!</v>
      </c>
      <c r="M448" s="55"/>
      <c r="N448" s="56"/>
      <c r="O448" s="57"/>
      <c r="P448" s="57"/>
      <c r="Q448" s="57"/>
    </row>
    <row r="449" spans="2:17" s="58" customFormat="1">
      <c r="B449" s="49"/>
      <c r="C449" s="50"/>
      <c r="D449" s="51"/>
      <c r="E449" s="53"/>
      <c r="F449" s="49"/>
      <c r="G449" s="52" t="e">
        <f>(VLOOKUP(F449,暑期營隊收費標準!$A$1:$D$87,4,FALSE))</f>
        <v>#N/A</v>
      </c>
      <c r="H449" s="52" t="e">
        <f t="shared" si="131"/>
        <v>#VALUE!</v>
      </c>
      <c r="I449" s="52" t="e">
        <f t="shared" si="130"/>
        <v>#N/A</v>
      </c>
      <c r="J449" s="54"/>
      <c r="K449" s="49" t="e">
        <f t="shared" si="132"/>
        <v>#VALUE!</v>
      </c>
      <c r="L449" s="49" t="e">
        <f t="shared" si="133"/>
        <v>#VALUE!</v>
      </c>
      <c r="M449" s="55"/>
      <c r="N449" s="56"/>
      <c r="O449" s="57"/>
      <c r="P449" s="57"/>
      <c r="Q449" s="57"/>
    </row>
    <row r="450" spans="2:17" s="58" customFormat="1">
      <c r="B450" s="49"/>
      <c r="C450" s="50"/>
      <c r="D450" s="51"/>
      <c r="E450" s="53"/>
      <c r="F450" s="49"/>
      <c r="G450" s="52" t="e">
        <f>(VLOOKUP(F450,暑期營隊收費標準!$A$1:$D$87,4,FALSE))</f>
        <v>#N/A</v>
      </c>
      <c r="H450" s="52" t="e">
        <f t="shared" si="131"/>
        <v>#VALUE!</v>
      </c>
      <c r="I450" s="52" t="e">
        <f t="shared" ref="I450:I513" si="134">IF(OR(J450="行前訓空調免費",J450="行前訓不需空調",J450="營期間不需空調",J450="非上班時間"),0,G450*H450)</f>
        <v>#N/A</v>
      </c>
      <c r="J450" s="54"/>
      <c r="K450" s="49" t="e">
        <f t="shared" si="132"/>
        <v>#VALUE!</v>
      </c>
      <c r="L450" s="49" t="e">
        <f t="shared" si="133"/>
        <v>#VALUE!</v>
      </c>
      <c r="M450" s="55"/>
      <c r="N450" s="56"/>
      <c r="O450" s="57"/>
      <c r="P450" s="57"/>
      <c r="Q450" s="57"/>
    </row>
    <row r="451" spans="2:17" s="58" customFormat="1">
      <c r="B451" s="49"/>
      <c r="C451" s="50"/>
      <c r="D451" s="51"/>
      <c r="E451" s="53"/>
      <c r="F451" s="49"/>
      <c r="G451" s="52" t="e">
        <f>(VLOOKUP(F451,暑期營隊收費標準!$A$1:$D$87,4,FALSE))</f>
        <v>#N/A</v>
      </c>
      <c r="H451" s="52" t="e">
        <f t="shared" si="131"/>
        <v>#VALUE!</v>
      </c>
      <c r="I451" s="52" t="e">
        <f t="shared" si="134"/>
        <v>#N/A</v>
      </c>
      <c r="J451" s="54"/>
      <c r="K451" s="49" t="e">
        <f t="shared" si="132"/>
        <v>#VALUE!</v>
      </c>
      <c r="L451" s="49" t="e">
        <f t="shared" si="133"/>
        <v>#VALUE!</v>
      </c>
      <c r="M451" s="55"/>
      <c r="N451" s="56"/>
      <c r="O451" s="57"/>
      <c r="P451" s="57"/>
      <c r="Q451" s="57"/>
    </row>
    <row r="452" spans="2:17" s="58" customFormat="1">
      <c r="B452" s="49"/>
      <c r="C452" s="50"/>
      <c r="D452" s="51"/>
      <c r="E452" s="53"/>
      <c r="F452" s="49"/>
      <c r="G452" s="52" t="e">
        <f>(VLOOKUP(F452,暑期營隊收費標準!$A$1:$D$87,4,FALSE))</f>
        <v>#N/A</v>
      </c>
      <c r="H452" s="52" t="e">
        <f t="shared" si="131"/>
        <v>#VALUE!</v>
      </c>
      <c r="I452" s="52" t="e">
        <f t="shared" si="134"/>
        <v>#N/A</v>
      </c>
      <c r="J452" s="54"/>
      <c r="K452" s="49" t="e">
        <f t="shared" si="132"/>
        <v>#VALUE!</v>
      </c>
      <c r="L452" s="49" t="e">
        <f t="shared" si="133"/>
        <v>#VALUE!</v>
      </c>
      <c r="M452" s="55"/>
      <c r="N452" s="56"/>
      <c r="O452" s="57"/>
      <c r="P452" s="57"/>
      <c r="Q452" s="57"/>
    </row>
    <row r="453" spans="2:17" s="58" customFormat="1">
      <c r="B453" s="49"/>
      <c r="C453" s="50"/>
      <c r="D453" s="51"/>
      <c r="E453" s="53"/>
      <c r="F453" s="49"/>
      <c r="G453" s="52" t="e">
        <f>(VLOOKUP(F453,暑期營隊收費標準!$A$1:$D$87,4,FALSE))</f>
        <v>#N/A</v>
      </c>
      <c r="H453" s="52" t="e">
        <f t="shared" si="131"/>
        <v>#VALUE!</v>
      </c>
      <c r="I453" s="52" t="e">
        <f t="shared" si="134"/>
        <v>#N/A</v>
      </c>
      <c r="J453" s="54"/>
      <c r="K453" s="49" t="e">
        <f t="shared" si="132"/>
        <v>#VALUE!</v>
      </c>
      <c r="L453" s="49" t="e">
        <f t="shared" si="133"/>
        <v>#VALUE!</v>
      </c>
      <c r="M453" s="55"/>
      <c r="N453" s="56"/>
      <c r="O453" s="57"/>
      <c r="P453" s="57"/>
      <c r="Q453" s="57"/>
    </row>
    <row r="454" spans="2:17" s="58" customFormat="1">
      <c r="B454" s="49"/>
      <c r="C454" s="50"/>
      <c r="D454" s="51"/>
      <c r="E454" s="53"/>
      <c r="F454" s="49"/>
      <c r="G454" s="52" t="e">
        <f>(VLOOKUP(F454,暑期營隊收費標準!$A$1:$D$87,4,FALSE))</f>
        <v>#N/A</v>
      </c>
      <c r="H454" s="52" t="e">
        <f t="shared" si="131"/>
        <v>#VALUE!</v>
      </c>
      <c r="I454" s="52" t="e">
        <f t="shared" si="134"/>
        <v>#N/A</v>
      </c>
      <c r="J454" s="54"/>
      <c r="K454" s="49" t="e">
        <f t="shared" si="132"/>
        <v>#VALUE!</v>
      </c>
      <c r="L454" s="49" t="e">
        <f t="shared" si="133"/>
        <v>#VALUE!</v>
      </c>
      <c r="M454" s="55"/>
      <c r="N454" s="56"/>
      <c r="O454" s="57"/>
      <c r="P454" s="57"/>
      <c r="Q454" s="57"/>
    </row>
    <row r="455" spans="2:17" s="58" customFormat="1">
      <c r="B455" s="49"/>
      <c r="C455" s="50"/>
      <c r="D455" s="51"/>
      <c r="E455" s="53"/>
      <c r="F455" s="49"/>
      <c r="G455" s="52" t="e">
        <f>(VLOOKUP(F455,暑期營隊收費標準!$A$1:$D$87,4,FALSE))</f>
        <v>#N/A</v>
      </c>
      <c r="H455" s="52" t="e">
        <f t="shared" si="131"/>
        <v>#VALUE!</v>
      </c>
      <c r="I455" s="52" t="e">
        <f t="shared" si="134"/>
        <v>#N/A</v>
      </c>
      <c r="J455" s="54"/>
      <c r="K455" s="49" t="e">
        <f t="shared" si="132"/>
        <v>#VALUE!</v>
      </c>
      <c r="L455" s="49" t="e">
        <f t="shared" si="133"/>
        <v>#VALUE!</v>
      </c>
      <c r="M455" s="55"/>
      <c r="N455" s="56"/>
      <c r="O455" s="57"/>
      <c r="P455" s="57"/>
      <c r="Q455" s="57"/>
    </row>
    <row r="456" spans="2:17" s="58" customFormat="1">
      <c r="B456" s="49"/>
      <c r="C456" s="50"/>
      <c r="D456" s="51"/>
      <c r="E456" s="53"/>
      <c r="F456" s="49"/>
      <c r="G456" s="52" t="e">
        <f>(VLOOKUP(F456,暑期營隊收費標準!$A$1:$D$87,4,FALSE))</f>
        <v>#N/A</v>
      </c>
      <c r="H456" s="52" t="e">
        <f t="shared" si="131"/>
        <v>#VALUE!</v>
      </c>
      <c r="I456" s="52" t="e">
        <f t="shared" si="134"/>
        <v>#N/A</v>
      </c>
      <c r="J456" s="54"/>
      <c r="K456" s="49" t="e">
        <f t="shared" si="132"/>
        <v>#VALUE!</v>
      </c>
      <c r="L456" s="49" t="e">
        <f t="shared" si="133"/>
        <v>#VALUE!</v>
      </c>
      <c r="M456" s="55"/>
      <c r="N456" s="56"/>
      <c r="O456" s="57"/>
      <c r="P456" s="57"/>
      <c r="Q456" s="57"/>
    </row>
    <row r="457" spans="2:17" s="58" customFormat="1">
      <c r="B457" s="49"/>
      <c r="C457" s="50"/>
      <c r="D457" s="51"/>
      <c r="E457" s="53"/>
      <c r="F457" s="49"/>
      <c r="G457" s="52" t="e">
        <f>(VLOOKUP(F457,暑期營隊收費標準!$A$1:$D$87,4,FALSE))</f>
        <v>#N/A</v>
      </c>
      <c r="H457" s="52" t="e">
        <f t="shared" si="131"/>
        <v>#VALUE!</v>
      </c>
      <c r="I457" s="52" t="e">
        <f t="shared" si="134"/>
        <v>#N/A</v>
      </c>
      <c r="J457" s="54"/>
      <c r="K457" s="49" t="e">
        <f t="shared" si="132"/>
        <v>#VALUE!</v>
      </c>
      <c r="L457" s="49" t="e">
        <f t="shared" si="133"/>
        <v>#VALUE!</v>
      </c>
      <c r="M457" s="55"/>
      <c r="N457" s="56"/>
      <c r="O457" s="57"/>
      <c r="P457" s="57"/>
      <c r="Q457" s="57"/>
    </row>
    <row r="458" spans="2:17" s="58" customFormat="1">
      <c r="B458" s="49"/>
      <c r="C458" s="50"/>
      <c r="D458" s="51"/>
      <c r="E458" s="53"/>
      <c r="F458" s="49"/>
      <c r="G458" s="52" t="e">
        <f>(VLOOKUP(F458,暑期營隊收費標準!$A$1:$D$87,4,FALSE))</f>
        <v>#N/A</v>
      </c>
      <c r="H458" s="52" t="e">
        <f t="shared" si="131"/>
        <v>#VALUE!</v>
      </c>
      <c r="I458" s="52" t="e">
        <f t="shared" si="134"/>
        <v>#N/A</v>
      </c>
      <c r="J458" s="54"/>
      <c r="K458" s="49" t="e">
        <f t="shared" ref="K458:K506" si="135">IF(E458="整天",800,IF(VALUE(LEFT(E458,4))&lt;800,800,VALUE(LEFT(E458,4))))</f>
        <v>#VALUE!</v>
      </c>
      <c r="L458" s="49" t="e">
        <f t="shared" si="133"/>
        <v>#VALUE!</v>
      </c>
      <c r="M458" s="55"/>
      <c r="N458" s="56"/>
      <c r="O458" s="57"/>
      <c r="P458" s="57"/>
      <c r="Q458" s="57"/>
    </row>
    <row r="459" spans="2:17" s="58" customFormat="1">
      <c r="B459" s="49"/>
      <c r="C459" s="50"/>
      <c r="D459" s="51"/>
      <c r="E459" s="53"/>
      <c r="F459" s="49"/>
      <c r="G459" s="52" t="e">
        <f>(VLOOKUP(F459,暑期營隊收費標準!$A$1:$D$87,4,FALSE))</f>
        <v>#N/A</v>
      </c>
      <c r="H459" s="52" t="e">
        <f t="shared" si="131"/>
        <v>#VALUE!</v>
      </c>
      <c r="I459" s="52" t="e">
        <f t="shared" si="134"/>
        <v>#N/A</v>
      </c>
      <c r="J459" s="54"/>
      <c r="K459" s="49" t="e">
        <f t="shared" si="135"/>
        <v>#VALUE!</v>
      </c>
      <c r="L459" s="49" t="e">
        <f t="shared" si="133"/>
        <v>#VALUE!</v>
      </c>
      <c r="M459" s="55"/>
      <c r="N459" s="56"/>
      <c r="O459" s="57"/>
      <c r="P459" s="57"/>
      <c r="Q459" s="57"/>
    </row>
    <row r="460" spans="2:17" s="58" customFormat="1">
      <c r="B460" s="49"/>
      <c r="C460" s="50"/>
      <c r="D460" s="51"/>
      <c r="E460" s="53"/>
      <c r="F460" s="49"/>
      <c r="G460" s="52" t="e">
        <f>(VLOOKUP(F460,暑期營隊收費標準!$A$1:$D$87,4,FALSE))</f>
        <v>#N/A</v>
      </c>
      <c r="H460" s="52" t="e">
        <f t="shared" si="131"/>
        <v>#VALUE!</v>
      </c>
      <c r="I460" s="52" t="e">
        <f t="shared" si="134"/>
        <v>#N/A</v>
      </c>
      <c r="J460" s="54"/>
      <c r="K460" s="49" t="e">
        <f t="shared" si="135"/>
        <v>#VALUE!</v>
      </c>
      <c r="L460" s="49" t="e">
        <f t="shared" si="133"/>
        <v>#VALUE!</v>
      </c>
      <c r="M460" s="55"/>
      <c r="N460" s="56"/>
      <c r="O460" s="57"/>
      <c r="P460" s="57"/>
      <c r="Q460" s="57"/>
    </row>
    <row r="461" spans="2:17" s="58" customFormat="1">
      <c r="B461" s="49"/>
      <c r="C461" s="50"/>
      <c r="D461" s="51"/>
      <c r="E461" s="53"/>
      <c r="F461" s="49"/>
      <c r="G461" s="52" t="e">
        <f>(VLOOKUP(F461,暑期營隊收費標準!$A$1:$D$87,4,FALSE))</f>
        <v>#N/A</v>
      </c>
      <c r="H461" s="52" t="e">
        <f t="shared" si="131"/>
        <v>#VALUE!</v>
      </c>
      <c r="I461" s="52" t="e">
        <f t="shared" si="134"/>
        <v>#N/A</v>
      </c>
      <c r="J461" s="54"/>
      <c r="K461" s="49" t="e">
        <f t="shared" si="135"/>
        <v>#VALUE!</v>
      </c>
      <c r="L461" s="49" t="e">
        <f t="shared" si="133"/>
        <v>#VALUE!</v>
      </c>
      <c r="M461" s="55"/>
      <c r="N461" s="56"/>
      <c r="O461" s="57"/>
      <c r="P461" s="57"/>
      <c r="Q461" s="57"/>
    </row>
    <row r="462" spans="2:17" s="58" customFormat="1">
      <c r="B462" s="49"/>
      <c r="C462" s="50"/>
      <c r="D462" s="51"/>
      <c r="E462" s="53"/>
      <c r="F462" s="49"/>
      <c r="G462" s="52" t="e">
        <f>(VLOOKUP(F462,暑期營隊收費標準!$A$1:$D$87,4,FALSE))</f>
        <v>#N/A</v>
      </c>
      <c r="H462" s="52" t="e">
        <f t="shared" si="131"/>
        <v>#VALUE!</v>
      </c>
      <c r="I462" s="52" t="e">
        <f t="shared" si="134"/>
        <v>#N/A</v>
      </c>
      <c r="J462" s="54"/>
      <c r="K462" s="49" t="e">
        <f t="shared" si="135"/>
        <v>#VALUE!</v>
      </c>
      <c r="L462" s="49" t="e">
        <f t="shared" si="133"/>
        <v>#VALUE!</v>
      </c>
      <c r="M462" s="55"/>
      <c r="N462" s="56"/>
      <c r="O462" s="57"/>
      <c r="P462" s="57"/>
      <c r="Q462" s="57"/>
    </row>
    <row r="463" spans="2:17" s="58" customFormat="1">
      <c r="B463" s="49"/>
      <c r="C463" s="50"/>
      <c r="D463" s="51"/>
      <c r="E463" s="53"/>
      <c r="F463" s="49"/>
      <c r="G463" s="52" t="e">
        <f>(VLOOKUP(F463,暑期營隊收費標準!$A$1:$D$87,4,FALSE))</f>
        <v>#N/A</v>
      </c>
      <c r="H463" s="52" t="e">
        <f t="shared" si="131"/>
        <v>#VALUE!</v>
      </c>
      <c r="I463" s="52" t="e">
        <f t="shared" si="134"/>
        <v>#N/A</v>
      </c>
      <c r="J463" s="54"/>
      <c r="K463" s="49" t="e">
        <f t="shared" si="135"/>
        <v>#VALUE!</v>
      </c>
      <c r="L463" s="49" t="e">
        <f t="shared" si="133"/>
        <v>#VALUE!</v>
      </c>
      <c r="M463" s="55"/>
      <c r="N463" s="56"/>
      <c r="O463" s="57"/>
      <c r="P463" s="57"/>
      <c r="Q463" s="57"/>
    </row>
    <row r="464" spans="2:17" s="58" customFormat="1">
      <c r="B464" s="49"/>
      <c r="C464" s="50"/>
      <c r="D464" s="51"/>
      <c r="E464" s="53"/>
      <c r="F464" s="49"/>
      <c r="G464" s="52" t="e">
        <f>(VLOOKUP(F464,暑期營隊收費標準!$A$1:$D$87,4,FALSE))</f>
        <v>#N/A</v>
      </c>
      <c r="H464" s="52" t="e">
        <f t="shared" si="131"/>
        <v>#VALUE!</v>
      </c>
      <c r="I464" s="52" t="e">
        <f t="shared" si="134"/>
        <v>#N/A</v>
      </c>
      <c r="J464" s="54"/>
      <c r="K464" s="49" t="e">
        <f t="shared" si="135"/>
        <v>#VALUE!</v>
      </c>
      <c r="L464" s="49" t="e">
        <f t="shared" si="133"/>
        <v>#VALUE!</v>
      </c>
      <c r="M464" s="55"/>
      <c r="N464" s="56"/>
      <c r="O464" s="57"/>
      <c r="P464" s="57"/>
      <c r="Q464" s="57"/>
    </row>
    <row r="465" spans="2:17" s="58" customFormat="1">
      <c r="B465" s="49"/>
      <c r="C465" s="50"/>
      <c r="D465" s="51"/>
      <c r="E465" s="53"/>
      <c r="F465" s="49"/>
      <c r="G465" s="52" t="e">
        <f>(VLOOKUP(F465,暑期營隊收費標準!$A$1:$D$87,4,FALSE))</f>
        <v>#N/A</v>
      </c>
      <c r="H465" s="52" t="e">
        <f t="shared" si="131"/>
        <v>#VALUE!</v>
      </c>
      <c r="I465" s="52" t="e">
        <f t="shared" si="134"/>
        <v>#N/A</v>
      </c>
      <c r="J465" s="54"/>
      <c r="K465" s="49" t="e">
        <f t="shared" si="135"/>
        <v>#VALUE!</v>
      </c>
      <c r="L465" s="49" t="e">
        <f t="shared" si="133"/>
        <v>#VALUE!</v>
      </c>
      <c r="M465" s="55"/>
      <c r="N465" s="56"/>
      <c r="O465" s="57"/>
      <c r="P465" s="57"/>
      <c r="Q465" s="57"/>
    </row>
    <row r="466" spans="2:17" s="58" customFormat="1">
      <c r="B466" s="49"/>
      <c r="C466" s="50"/>
      <c r="D466" s="51"/>
      <c r="E466" s="53"/>
      <c r="F466" s="49"/>
      <c r="G466" s="52" t="e">
        <f>(VLOOKUP(F466,暑期營隊收費標準!$A$1:$D$87,4,FALSE))</f>
        <v>#N/A</v>
      </c>
      <c r="H466" s="52" t="e">
        <f t="shared" si="131"/>
        <v>#VALUE!</v>
      </c>
      <c r="I466" s="52" t="e">
        <f t="shared" si="134"/>
        <v>#N/A</v>
      </c>
      <c r="J466" s="54"/>
      <c r="K466" s="49" t="e">
        <f t="shared" si="135"/>
        <v>#VALUE!</v>
      </c>
      <c r="L466" s="49" t="e">
        <f t="shared" si="133"/>
        <v>#VALUE!</v>
      </c>
      <c r="M466" s="55"/>
      <c r="N466" s="56"/>
      <c r="O466" s="57"/>
      <c r="P466" s="57"/>
      <c r="Q466" s="57"/>
    </row>
    <row r="467" spans="2:17" s="58" customFormat="1">
      <c r="B467" s="49"/>
      <c r="C467" s="50"/>
      <c r="D467" s="51"/>
      <c r="E467" s="53"/>
      <c r="F467" s="49"/>
      <c r="G467" s="52" t="e">
        <f>(VLOOKUP(F467,暑期營隊收費標準!$A$1:$D$87,4,FALSE))</f>
        <v>#N/A</v>
      </c>
      <c r="H467" s="52" t="e">
        <f t="shared" si="131"/>
        <v>#VALUE!</v>
      </c>
      <c r="I467" s="52" t="e">
        <f t="shared" si="134"/>
        <v>#N/A</v>
      </c>
      <c r="J467" s="54"/>
      <c r="K467" s="49" t="e">
        <f t="shared" si="135"/>
        <v>#VALUE!</v>
      </c>
      <c r="L467" s="49" t="e">
        <f t="shared" si="133"/>
        <v>#VALUE!</v>
      </c>
      <c r="M467" s="55"/>
      <c r="N467" s="56"/>
      <c r="O467" s="57"/>
      <c r="P467" s="57"/>
      <c r="Q467" s="57"/>
    </row>
    <row r="468" spans="2:17" s="58" customFormat="1">
      <c r="B468" s="49"/>
      <c r="C468" s="50"/>
      <c r="D468" s="51"/>
      <c r="E468" s="53"/>
      <c r="F468" s="49"/>
      <c r="G468" s="52" t="e">
        <f>(VLOOKUP(F468,暑期營隊收費標準!$A$1:$D$87,4,FALSE))</f>
        <v>#N/A</v>
      </c>
      <c r="H468" s="52" t="e">
        <f t="shared" si="131"/>
        <v>#VALUE!</v>
      </c>
      <c r="I468" s="52" t="e">
        <f t="shared" si="134"/>
        <v>#N/A</v>
      </c>
      <c r="J468" s="54"/>
      <c r="K468" s="49" t="e">
        <f t="shared" si="135"/>
        <v>#VALUE!</v>
      </c>
      <c r="L468" s="49" t="e">
        <f t="shared" si="133"/>
        <v>#VALUE!</v>
      </c>
      <c r="M468" s="55"/>
      <c r="N468" s="56"/>
      <c r="O468" s="57"/>
      <c r="P468" s="57"/>
      <c r="Q468" s="57"/>
    </row>
    <row r="469" spans="2:17" s="58" customFormat="1">
      <c r="B469" s="49"/>
      <c r="C469" s="50"/>
      <c r="D469" s="51"/>
      <c r="E469" s="53"/>
      <c r="F469" s="49"/>
      <c r="G469" s="52" t="e">
        <f>(VLOOKUP(F469,暑期營隊收費標準!$A$1:$D$87,4,FALSE))</f>
        <v>#N/A</v>
      </c>
      <c r="H469" s="52" t="e">
        <f t="shared" si="131"/>
        <v>#VALUE!</v>
      </c>
      <c r="I469" s="52" t="e">
        <f t="shared" si="134"/>
        <v>#N/A</v>
      </c>
      <c r="J469" s="54"/>
      <c r="K469" s="49" t="e">
        <f t="shared" si="135"/>
        <v>#VALUE!</v>
      </c>
      <c r="L469" s="49" t="e">
        <f t="shared" si="133"/>
        <v>#VALUE!</v>
      </c>
      <c r="M469" s="55"/>
      <c r="N469" s="56"/>
      <c r="O469" s="57"/>
      <c r="P469" s="57"/>
      <c r="Q469" s="57"/>
    </row>
    <row r="470" spans="2:17" s="58" customFormat="1">
      <c r="B470" s="49"/>
      <c r="C470" s="50"/>
      <c r="D470" s="51"/>
      <c r="E470" s="53"/>
      <c r="F470" s="49"/>
      <c r="G470" s="52" t="e">
        <f>(VLOOKUP(F470,暑期營隊收費標準!$A$1:$D$87,4,FALSE))</f>
        <v>#N/A</v>
      </c>
      <c r="H470" s="52" t="e">
        <f t="shared" si="131"/>
        <v>#VALUE!</v>
      </c>
      <c r="I470" s="52" t="e">
        <f t="shared" si="134"/>
        <v>#N/A</v>
      </c>
      <c r="J470" s="54"/>
      <c r="K470" s="49" t="e">
        <f t="shared" si="135"/>
        <v>#VALUE!</v>
      </c>
      <c r="L470" s="49" t="e">
        <f t="shared" si="133"/>
        <v>#VALUE!</v>
      </c>
      <c r="M470" s="55"/>
      <c r="N470" s="56"/>
      <c r="O470" s="57"/>
      <c r="P470" s="57"/>
      <c r="Q470" s="57"/>
    </row>
    <row r="471" spans="2:17" s="58" customFormat="1">
      <c r="B471" s="49"/>
      <c r="C471" s="50"/>
      <c r="D471" s="51"/>
      <c r="E471" s="53"/>
      <c r="F471" s="49"/>
      <c r="G471" s="52" t="e">
        <f>(VLOOKUP(F471,暑期營隊收費標準!$A$1:$D$87,4,FALSE))</f>
        <v>#N/A</v>
      </c>
      <c r="H471" s="52" t="e">
        <f t="shared" si="131"/>
        <v>#VALUE!</v>
      </c>
      <c r="I471" s="52" t="e">
        <f t="shared" si="134"/>
        <v>#N/A</v>
      </c>
      <c r="J471" s="54"/>
      <c r="K471" s="49" t="e">
        <f t="shared" si="135"/>
        <v>#VALUE!</v>
      </c>
      <c r="L471" s="49" t="e">
        <f t="shared" si="133"/>
        <v>#VALUE!</v>
      </c>
      <c r="M471" s="55"/>
      <c r="N471" s="56"/>
      <c r="O471" s="57"/>
      <c r="P471" s="57"/>
      <c r="Q471" s="57"/>
    </row>
    <row r="472" spans="2:17" s="58" customFormat="1">
      <c r="B472" s="49"/>
      <c r="C472" s="60"/>
      <c r="D472" s="51"/>
      <c r="E472" s="59"/>
      <c r="F472" s="49"/>
      <c r="G472" s="52" t="e">
        <f>(VLOOKUP(F472,暑期營隊收費標準!$A$1:$D$87,4,FALSE))</f>
        <v>#N/A</v>
      </c>
      <c r="H472" s="52" t="e">
        <f t="shared" si="131"/>
        <v>#VALUE!</v>
      </c>
      <c r="I472" s="52" t="e">
        <f t="shared" si="134"/>
        <v>#N/A</v>
      </c>
      <c r="J472" s="54"/>
      <c r="K472" s="49" t="e">
        <f t="shared" si="135"/>
        <v>#VALUE!</v>
      </c>
      <c r="L472" s="49" t="e">
        <f t="shared" si="133"/>
        <v>#VALUE!</v>
      </c>
      <c r="M472" s="55"/>
      <c r="N472" s="56"/>
      <c r="O472" s="57"/>
      <c r="P472" s="57"/>
      <c r="Q472" s="57"/>
    </row>
    <row r="473" spans="2:17" s="58" customFormat="1">
      <c r="B473" s="49"/>
      <c r="C473" s="60"/>
      <c r="D473" s="51"/>
      <c r="E473" s="59"/>
      <c r="F473" s="49"/>
      <c r="G473" s="52" t="e">
        <f>(VLOOKUP(F473,暑期營隊收費標準!$A$1:$D$87,4,FALSE))</f>
        <v>#N/A</v>
      </c>
      <c r="H473" s="52" t="e">
        <f t="shared" si="131"/>
        <v>#VALUE!</v>
      </c>
      <c r="I473" s="52" t="e">
        <f t="shared" si="134"/>
        <v>#N/A</v>
      </c>
      <c r="J473" s="54"/>
      <c r="K473" s="49" t="e">
        <f t="shared" si="135"/>
        <v>#VALUE!</v>
      </c>
      <c r="L473" s="49" t="e">
        <f t="shared" si="133"/>
        <v>#VALUE!</v>
      </c>
      <c r="M473" s="55"/>
      <c r="N473" s="56"/>
      <c r="O473" s="57"/>
      <c r="P473" s="57"/>
      <c r="Q473" s="57"/>
    </row>
    <row r="474" spans="2:17" s="58" customFormat="1">
      <c r="B474" s="49"/>
      <c r="C474" s="60"/>
      <c r="D474" s="51"/>
      <c r="E474" s="59"/>
      <c r="G474" s="52" t="e">
        <f>(VLOOKUP(F474,暑期營隊收費標準!$A$1:$D$87,4,FALSE))</f>
        <v>#N/A</v>
      </c>
      <c r="H474" s="52" t="e">
        <f t="shared" si="131"/>
        <v>#VALUE!</v>
      </c>
      <c r="I474" s="52" t="e">
        <f t="shared" si="134"/>
        <v>#N/A</v>
      </c>
      <c r="J474" s="54"/>
      <c r="K474" s="49" t="e">
        <f t="shared" si="135"/>
        <v>#VALUE!</v>
      </c>
      <c r="L474" s="49" t="e">
        <f t="shared" si="133"/>
        <v>#VALUE!</v>
      </c>
      <c r="M474" s="55"/>
      <c r="N474" s="56"/>
      <c r="O474" s="57"/>
      <c r="P474" s="57"/>
      <c r="Q474" s="57"/>
    </row>
    <row r="475" spans="2:17" s="58" customFormat="1">
      <c r="B475" s="49"/>
      <c r="C475" s="60"/>
      <c r="D475" s="51"/>
      <c r="E475" s="59"/>
      <c r="F475" s="49"/>
      <c r="G475" s="52" t="e">
        <f>(VLOOKUP(F475,暑期營隊收費標準!$A$1:$D$87,4,FALSE))</f>
        <v>#N/A</v>
      </c>
      <c r="H475" s="52" t="e">
        <f t="shared" si="131"/>
        <v>#VALUE!</v>
      </c>
      <c r="I475" s="52" t="e">
        <f t="shared" si="134"/>
        <v>#N/A</v>
      </c>
      <c r="J475" s="54"/>
      <c r="K475" s="49" t="e">
        <f t="shared" si="135"/>
        <v>#VALUE!</v>
      </c>
      <c r="L475" s="49" t="e">
        <f t="shared" si="133"/>
        <v>#VALUE!</v>
      </c>
      <c r="M475" s="55"/>
      <c r="N475" s="56"/>
      <c r="O475" s="57"/>
      <c r="P475" s="57"/>
      <c r="Q475" s="57"/>
    </row>
    <row r="476" spans="2:17" s="58" customFormat="1">
      <c r="B476" s="49"/>
      <c r="C476" s="60"/>
      <c r="D476" s="51"/>
      <c r="E476" s="59"/>
      <c r="G476" s="52" t="e">
        <f>(VLOOKUP(F476,暑期營隊收費標準!$A$1:$D$87,4,FALSE))</f>
        <v>#N/A</v>
      </c>
      <c r="H476" s="52" t="e">
        <f t="shared" si="131"/>
        <v>#VALUE!</v>
      </c>
      <c r="I476" s="52" t="e">
        <f t="shared" si="134"/>
        <v>#N/A</v>
      </c>
      <c r="J476" s="54"/>
      <c r="K476" s="49" t="e">
        <f t="shared" si="135"/>
        <v>#VALUE!</v>
      </c>
      <c r="L476" s="49" t="e">
        <f t="shared" si="133"/>
        <v>#VALUE!</v>
      </c>
      <c r="M476" s="55"/>
      <c r="N476" s="56"/>
      <c r="O476" s="57"/>
      <c r="P476" s="57"/>
      <c r="Q476" s="57"/>
    </row>
    <row r="477" spans="2:17" s="58" customFormat="1">
      <c r="B477" s="49"/>
      <c r="C477" s="60"/>
      <c r="D477" s="51"/>
      <c r="E477" s="59"/>
      <c r="G477" s="52" t="e">
        <f>(VLOOKUP(F477,暑期營隊收費標準!$A$1:$D$87,4,FALSE))</f>
        <v>#N/A</v>
      </c>
      <c r="H477" s="52" t="e">
        <f t="shared" ref="H477:H514" si="136">IF(ROUNDUP(IF(E477="整天",6,IF(((L477-K477)/(100*2))&gt;6,6,((L477-K477)/(100*2)))),0)=-1,0,ROUNDUP(IF(E477="整天",6,IF(((L477-K477)/(100*2))&gt;6,6,((L477-K477)/(100*2)))),0))</f>
        <v>#VALUE!</v>
      </c>
      <c r="I477" s="52" t="e">
        <f t="shared" si="134"/>
        <v>#N/A</v>
      </c>
      <c r="J477" s="54"/>
      <c r="K477" s="49" t="e">
        <f t="shared" si="135"/>
        <v>#VALUE!</v>
      </c>
      <c r="L477" s="49" t="e">
        <f t="shared" si="133"/>
        <v>#VALUE!</v>
      </c>
      <c r="M477" s="55"/>
      <c r="N477" s="56"/>
      <c r="O477" s="57"/>
      <c r="P477" s="57"/>
      <c r="Q477" s="57"/>
    </row>
    <row r="478" spans="2:17" s="58" customFormat="1">
      <c r="B478" s="49"/>
      <c r="C478" s="60"/>
      <c r="D478" s="51"/>
      <c r="E478" s="59"/>
      <c r="G478" s="52" t="e">
        <f>(VLOOKUP(F478,暑期營隊收費標準!$A$1:$D$87,4,FALSE))</f>
        <v>#N/A</v>
      </c>
      <c r="H478" s="52" t="e">
        <f t="shared" si="136"/>
        <v>#VALUE!</v>
      </c>
      <c r="I478" s="52" t="e">
        <f t="shared" si="134"/>
        <v>#N/A</v>
      </c>
      <c r="J478" s="54"/>
      <c r="K478" s="49" t="e">
        <f t="shared" si="135"/>
        <v>#VALUE!</v>
      </c>
      <c r="L478" s="49" t="e">
        <f t="shared" si="133"/>
        <v>#VALUE!</v>
      </c>
      <c r="M478" s="55"/>
      <c r="N478" s="56"/>
      <c r="O478" s="57"/>
      <c r="P478" s="57"/>
      <c r="Q478" s="57"/>
    </row>
    <row r="479" spans="2:17" s="58" customFormat="1">
      <c r="B479" s="49"/>
      <c r="C479" s="60"/>
      <c r="D479" s="51"/>
      <c r="E479" s="59"/>
      <c r="F479" s="49"/>
      <c r="G479" s="52" t="e">
        <f>(VLOOKUP(F479,暑期營隊收費標準!$A$1:$D$87,4,FALSE))</f>
        <v>#N/A</v>
      </c>
      <c r="H479" s="52" t="e">
        <f t="shared" si="136"/>
        <v>#VALUE!</v>
      </c>
      <c r="I479" s="52" t="e">
        <f t="shared" si="134"/>
        <v>#N/A</v>
      </c>
      <c r="J479" s="54"/>
      <c r="K479" s="49" t="e">
        <f t="shared" si="135"/>
        <v>#VALUE!</v>
      </c>
      <c r="L479" s="49" t="e">
        <f t="shared" si="133"/>
        <v>#VALUE!</v>
      </c>
      <c r="M479" s="55"/>
      <c r="N479" s="56"/>
      <c r="O479" s="57"/>
      <c r="P479" s="57"/>
      <c r="Q479" s="57"/>
    </row>
    <row r="480" spans="2:17" s="58" customFormat="1">
      <c r="B480" s="49"/>
      <c r="C480" s="50"/>
      <c r="D480" s="51"/>
      <c r="E480" s="59"/>
      <c r="F480" s="49"/>
      <c r="G480" s="52" t="e">
        <f>(VLOOKUP(F480,暑期營隊收費標準!$A$1:$D$87,4,FALSE))</f>
        <v>#N/A</v>
      </c>
      <c r="H480" s="52" t="e">
        <f t="shared" si="136"/>
        <v>#VALUE!</v>
      </c>
      <c r="I480" s="52" t="e">
        <f t="shared" si="134"/>
        <v>#N/A</v>
      </c>
      <c r="J480" s="54"/>
      <c r="K480" s="49" t="e">
        <f t="shared" si="135"/>
        <v>#VALUE!</v>
      </c>
      <c r="L480" s="49" t="e">
        <f t="shared" si="133"/>
        <v>#VALUE!</v>
      </c>
      <c r="M480" s="55"/>
      <c r="N480" s="56"/>
      <c r="O480" s="57"/>
      <c r="P480" s="57"/>
      <c r="Q480" s="57"/>
    </row>
    <row r="481" spans="2:17" s="58" customFormat="1">
      <c r="B481" s="49"/>
      <c r="C481" s="50"/>
      <c r="D481" s="51"/>
      <c r="E481" s="59"/>
      <c r="F481" s="49"/>
      <c r="G481" s="52" t="e">
        <f>(VLOOKUP(F481,暑期營隊收費標準!$A$1:$D$87,4,FALSE))</f>
        <v>#N/A</v>
      </c>
      <c r="H481" s="52" t="e">
        <f t="shared" si="136"/>
        <v>#VALUE!</v>
      </c>
      <c r="I481" s="52" t="e">
        <f t="shared" si="134"/>
        <v>#N/A</v>
      </c>
      <c r="J481" s="54"/>
      <c r="K481" s="49" t="e">
        <f t="shared" si="135"/>
        <v>#VALUE!</v>
      </c>
      <c r="L481" s="49" t="e">
        <f t="shared" si="133"/>
        <v>#VALUE!</v>
      </c>
      <c r="M481" s="55"/>
      <c r="N481" s="56"/>
      <c r="O481" s="57"/>
      <c r="P481" s="57"/>
      <c r="Q481" s="57"/>
    </row>
    <row r="482" spans="2:17" s="58" customFormat="1">
      <c r="B482" s="49"/>
      <c r="C482" s="50"/>
      <c r="D482" s="51"/>
      <c r="E482" s="59"/>
      <c r="F482" s="49"/>
      <c r="G482" s="52" t="e">
        <f>(VLOOKUP(F482,暑期營隊收費標準!$A$1:$D$87,4,FALSE))</f>
        <v>#N/A</v>
      </c>
      <c r="H482" s="52" t="e">
        <f t="shared" si="136"/>
        <v>#VALUE!</v>
      </c>
      <c r="I482" s="52" t="e">
        <f t="shared" si="134"/>
        <v>#N/A</v>
      </c>
      <c r="J482" s="54"/>
      <c r="K482" s="49" t="e">
        <f t="shared" si="135"/>
        <v>#VALUE!</v>
      </c>
      <c r="L482" s="49" t="e">
        <f t="shared" si="133"/>
        <v>#VALUE!</v>
      </c>
      <c r="M482" s="55"/>
      <c r="N482" s="56"/>
      <c r="O482" s="57"/>
      <c r="P482" s="57"/>
      <c r="Q482" s="57"/>
    </row>
    <row r="483" spans="2:17" s="58" customFormat="1">
      <c r="B483" s="49"/>
      <c r="C483" s="50"/>
      <c r="D483" s="51"/>
      <c r="E483" s="59"/>
      <c r="F483" s="49"/>
      <c r="G483" s="52" t="e">
        <f>(VLOOKUP(F483,暑期營隊收費標準!$A$1:$D$87,4,FALSE))</f>
        <v>#N/A</v>
      </c>
      <c r="H483" s="52" t="e">
        <f t="shared" si="136"/>
        <v>#VALUE!</v>
      </c>
      <c r="I483" s="52" t="e">
        <f t="shared" si="134"/>
        <v>#N/A</v>
      </c>
      <c r="J483" s="54"/>
      <c r="K483" s="49" t="e">
        <f t="shared" si="135"/>
        <v>#VALUE!</v>
      </c>
      <c r="L483" s="49" t="e">
        <f t="shared" ref="L483:L488" si="137">IF(E483="整天",2200,IF(VALUE(RIGHT(E483,4))&gt;2200,2200,VALUE(RIGHT(E483,4))))</f>
        <v>#VALUE!</v>
      </c>
      <c r="M483" s="55"/>
      <c r="N483" s="56"/>
      <c r="O483" s="57"/>
      <c r="P483" s="57"/>
      <c r="Q483" s="57"/>
    </row>
    <row r="484" spans="2:17" s="58" customFormat="1">
      <c r="B484" s="49"/>
      <c r="C484" s="50"/>
      <c r="D484" s="51"/>
      <c r="E484" s="59"/>
      <c r="F484" s="49"/>
      <c r="G484" s="52" t="e">
        <f>(VLOOKUP(F484,暑期營隊收費標準!$A$1:$D$87,4,FALSE))</f>
        <v>#N/A</v>
      </c>
      <c r="H484" s="52" t="e">
        <f t="shared" si="136"/>
        <v>#VALUE!</v>
      </c>
      <c r="I484" s="52" t="e">
        <f t="shared" si="134"/>
        <v>#N/A</v>
      </c>
      <c r="J484" s="54"/>
      <c r="K484" s="49" t="e">
        <f t="shared" si="135"/>
        <v>#VALUE!</v>
      </c>
      <c r="L484" s="49" t="e">
        <f t="shared" si="137"/>
        <v>#VALUE!</v>
      </c>
      <c r="M484" s="55"/>
      <c r="N484" s="56"/>
      <c r="O484" s="57"/>
      <c r="P484" s="57"/>
      <c r="Q484" s="57"/>
    </row>
    <row r="485" spans="2:17" s="58" customFormat="1">
      <c r="B485" s="49"/>
      <c r="C485" s="50"/>
      <c r="D485" s="51"/>
      <c r="E485" s="59"/>
      <c r="F485" s="49"/>
      <c r="G485" s="52" t="e">
        <f>(VLOOKUP(F485,暑期營隊收費標準!$A$1:$D$87,4,FALSE))</f>
        <v>#N/A</v>
      </c>
      <c r="H485" s="52" t="e">
        <f t="shared" si="136"/>
        <v>#VALUE!</v>
      </c>
      <c r="I485" s="52" t="e">
        <f t="shared" si="134"/>
        <v>#N/A</v>
      </c>
      <c r="J485" s="54"/>
      <c r="K485" s="49" t="e">
        <f t="shared" si="135"/>
        <v>#VALUE!</v>
      </c>
      <c r="L485" s="49" t="e">
        <f t="shared" si="137"/>
        <v>#VALUE!</v>
      </c>
      <c r="M485" s="55"/>
      <c r="N485" s="56"/>
      <c r="O485" s="57"/>
      <c r="P485" s="57"/>
      <c r="Q485" s="57"/>
    </row>
    <row r="486" spans="2:17" s="58" customFormat="1">
      <c r="B486" s="49"/>
      <c r="C486" s="50"/>
      <c r="D486" s="51"/>
      <c r="E486" s="59"/>
      <c r="F486" s="49"/>
      <c r="G486" s="52" t="e">
        <f>(VLOOKUP(F486,暑期營隊收費標準!$A$1:$D$87,4,FALSE))</f>
        <v>#N/A</v>
      </c>
      <c r="H486" s="52" t="e">
        <f t="shared" si="136"/>
        <v>#VALUE!</v>
      </c>
      <c r="I486" s="52" t="e">
        <f t="shared" si="134"/>
        <v>#N/A</v>
      </c>
      <c r="J486" s="54"/>
      <c r="K486" s="49" t="e">
        <f t="shared" si="135"/>
        <v>#VALUE!</v>
      </c>
      <c r="L486" s="49" t="e">
        <f t="shared" si="137"/>
        <v>#VALUE!</v>
      </c>
      <c r="M486" s="55"/>
      <c r="N486" s="56"/>
      <c r="O486" s="57"/>
      <c r="P486" s="57"/>
      <c r="Q486" s="57"/>
    </row>
    <row r="487" spans="2:17" s="58" customFormat="1">
      <c r="B487" s="49"/>
      <c r="C487" s="50"/>
      <c r="D487" s="51"/>
      <c r="E487" s="59"/>
      <c r="F487" s="49"/>
      <c r="G487" s="52" t="e">
        <f>(VLOOKUP(F487,暑期營隊收費標準!$A$1:$D$87,4,FALSE))</f>
        <v>#N/A</v>
      </c>
      <c r="H487" s="52" t="e">
        <f t="shared" si="136"/>
        <v>#VALUE!</v>
      </c>
      <c r="I487" s="52" t="e">
        <f t="shared" si="134"/>
        <v>#N/A</v>
      </c>
      <c r="J487" s="54"/>
      <c r="K487" s="49" t="e">
        <f t="shared" si="135"/>
        <v>#VALUE!</v>
      </c>
      <c r="L487" s="49" t="e">
        <f t="shared" si="137"/>
        <v>#VALUE!</v>
      </c>
      <c r="M487" s="55"/>
      <c r="N487" s="56"/>
      <c r="O487" s="57"/>
      <c r="P487" s="57"/>
      <c r="Q487" s="57"/>
    </row>
    <row r="488" spans="2:17" s="58" customFormat="1">
      <c r="B488" s="49"/>
      <c r="C488" s="50"/>
      <c r="D488" s="51"/>
      <c r="E488" s="59"/>
      <c r="F488" s="49"/>
      <c r="G488" s="52" t="e">
        <f>(VLOOKUP(F488,暑期營隊收費標準!$A$1:$D$87,4,FALSE))</f>
        <v>#N/A</v>
      </c>
      <c r="H488" s="52" t="e">
        <f t="shared" si="136"/>
        <v>#VALUE!</v>
      </c>
      <c r="I488" s="52" t="e">
        <f t="shared" si="134"/>
        <v>#N/A</v>
      </c>
      <c r="J488" s="54"/>
      <c r="K488" s="49" t="e">
        <f t="shared" si="135"/>
        <v>#VALUE!</v>
      </c>
      <c r="L488" s="49" t="e">
        <f t="shared" si="137"/>
        <v>#VALUE!</v>
      </c>
      <c r="M488" s="55"/>
      <c r="N488" s="56"/>
      <c r="O488" s="57"/>
      <c r="P488" s="57"/>
      <c r="Q488" s="57"/>
    </row>
    <row r="489" spans="2:17" s="58" customFormat="1">
      <c r="B489" s="49"/>
      <c r="C489" s="50"/>
      <c r="D489" s="51"/>
      <c r="E489" s="59"/>
      <c r="F489" s="49"/>
      <c r="G489" s="52" t="e">
        <f>(VLOOKUP(F489,暑期營隊收費標準!$A$1:$D$87,4,FALSE))</f>
        <v>#N/A</v>
      </c>
      <c r="H489" s="52" t="e">
        <f t="shared" si="136"/>
        <v>#VALUE!</v>
      </c>
      <c r="I489" s="52" t="e">
        <f t="shared" si="134"/>
        <v>#N/A</v>
      </c>
      <c r="J489" s="54"/>
      <c r="K489" s="49" t="e">
        <f t="shared" si="135"/>
        <v>#VALUE!</v>
      </c>
      <c r="L489" s="49" t="e">
        <f t="shared" ref="L489:L506" si="138">IF(E489="整天",2200,IF(VALUE(RIGHT(E489,4))&gt;2200,2200,VALUE(RIGHT(E489,4))))</f>
        <v>#VALUE!</v>
      </c>
      <c r="M489" s="55"/>
      <c r="N489" s="56"/>
      <c r="O489" s="57"/>
      <c r="P489" s="57"/>
      <c r="Q489" s="57"/>
    </row>
    <row r="490" spans="2:17" s="58" customFormat="1">
      <c r="B490" s="49"/>
      <c r="C490" s="50"/>
      <c r="D490" s="51"/>
      <c r="E490" s="59"/>
      <c r="F490" s="49"/>
      <c r="G490" s="52" t="e">
        <f>(VLOOKUP(F490,暑期營隊收費標準!$A$1:$D$87,4,FALSE))</f>
        <v>#N/A</v>
      </c>
      <c r="H490" s="52" t="e">
        <f t="shared" si="136"/>
        <v>#VALUE!</v>
      </c>
      <c r="I490" s="52" t="e">
        <f t="shared" si="134"/>
        <v>#N/A</v>
      </c>
      <c r="J490" s="54"/>
      <c r="K490" s="49" t="e">
        <f t="shared" si="135"/>
        <v>#VALUE!</v>
      </c>
      <c r="L490" s="49" t="e">
        <f t="shared" si="138"/>
        <v>#VALUE!</v>
      </c>
      <c r="M490" s="55"/>
      <c r="N490" s="56"/>
      <c r="O490" s="57"/>
      <c r="P490" s="57"/>
      <c r="Q490" s="57"/>
    </row>
    <row r="491" spans="2:17" s="58" customFormat="1">
      <c r="B491" s="49"/>
      <c r="C491" s="50"/>
      <c r="D491" s="51"/>
      <c r="E491" s="59"/>
      <c r="F491" s="49"/>
      <c r="G491" s="52" t="e">
        <f>(VLOOKUP(F491,暑期營隊收費標準!$A$1:$D$87,4,FALSE))</f>
        <v>#N/A</v>
      </c>
      <c r="H491" s="52" t="e">
        <f t="shared" si="136"/>
        <v>#VALUE!</v>
      </c>
      <c r="I491" s="52" t="e">
        <f t="shared" si="134"/>
        <v>#N/A</v>
      </c>
      <c r="J491" s="54"/>
      <c r="K491" s="49" t="e">
        <f t="shared" si="135"/>
        <v>#VALUE!</v>
      </c>
      <c r="L491" s="49" t="e">
        <f t="shared" si="138"/>
        <v>#VALUE!</v>
      </c>
      <c r="M491" s="55"/>
      <c r="N491" s="56"/>
      <c r="O491" s="57"/>
      <c r="P491" s="57"/>
      <c r="Q491" s="57"/>
    </row>
    <row r="492" spans="2:17" s="58" customFormat="1">
      <c r="B492" s="49"/>
      <c r="C492" s="50"/>
      <c r="D492" s="51"/>
      <c r="E492" s="59"/>
      <c r="F492" s="49"/>
      <c r="G492" s="52" t="e">
        <f>(VLOOKUP(F492,暑期營隊收費標準!$A$1:$D$87,4,FALSE))</f>
        <v>#N/A</v>
      </c>
      <c r="H492" s="52" t="e">
        <f t="shared" si="136"/>
        <v>#VALUE!</v>
      </c>
      <c r="I492" s="52" t="e">
        <f t="shared" si="134"/>
        <v>#N/A</v>
      </c>
      <c r="J492" s="54"/>
      <c r="K492" s="49" t="e">
        <f t="shared" si="135"/>
        <v>#VALUE!</v>
      </c>
      <c r="L492" s="49" t="e">
        <f t="shared" si="138"/>
        <v>#VALUE!</v>
      </c>
      <c r="M492" s="55"/>
      <c r="N492" s="56"/>
      <c r="O492" s="57"/>
      <c r="P492" s="57"/>
      <c r="Q492" s="57"/>
    </row>
    <row r="493" spans="2:17" s="58" customFormat="1">
      <c r="B493" s="49"/>
      <c r="C493" s="50"/>
      <c r="D493" s="51"/>
      <c r="E493" s="59"/>
      <c r="F493" s="49"/>
      <c r="G493" s="52" t="e">
        <f>(VLOOKUP(F493,暑期營隊收費標準!$A$1:$D$87,4,FALSE))</f>
        <v>#N/A</v>
      </c>
      <c r="H493" s="52" t="e">
        <f t="shared" si="136"/>
        <v>#VALUE!</v>
      </c>
      <c r="I493" s="52" t="e">
        <f t="shared" si="134"/>
        <v>#N/A</v>
      </c>
      <c r="J493" s="54"/>
      <c r="K493" s="49" t="e">
        <f t="shared" si="135"/>
        <v>#VALUE!</v>
      </c>
      <c r="L493" s="49" t="e">
        <f t="shared" si="138"/>
        <v>#VALUE!</v>
      </c>
      <c r="M493" s="55"/>
      <c r="N493" s="56"/>
      <c r="O493" s="57"/>
      <c r="P493" s="57"/>
      <c r="Q493" s="57"/>
    </row>
    <row r="494" spans="2:17" s="58" customFormat="1">
      <c r="B494" s="49"/>
      <c r="C494" s="60"/>
      <c r="D494" s="51"/>
      <c r="E494" s="59"/>
      <c r="G494" s="52" t="e">
        <f>(VLOOKUP(F494,暑期營隊收費標準!$A$1:$D$87,4,FALSE))</f>
        <v>#N/A</v>
      </c>
      <c r="H494" s="52" t="e">
        <f t="shared" si="136"/>
        <v>#VALUE!</v>
      </c>
      <c r="I494" s="52" t="e">
        <f t="shared" si="134"/>
        <v>#N/A</v>
      </c>
      <c r="J494" s="54"/>
      <c r="K494" s="49" t="e">
        <f t="shared" si="135"/>
        <v>#VALUE!</v>
      </c>
      <c r="L494" s="49" t="e">
        <f t="shared" si="138"/>
        <v>#VALUE!</v>
      </c>
      <c r="M494" s="55"/>
      <c r="N494" s="56"/>
      <c r="O494" s="57"/>
      <c r="P494" s="57"/>
      <c r="Q494" s="57"/>
    </row>
    <row r="495" spans="2:17" s="58" customFormat="1">
      <c r="B495" s="49"/>
      <c r="C495" s="60"/>
      <c r="D495" s="51"/>
      <c r="E495" s="59"/>
      <c r="G495" s="52" t="e">
        <f>(VLOOKUP(F495,暑期營隊收費標準!$A$1:$D$87,4,FALSE))</f>
        <v>#N/A</v>
      </c>
      <c r="H495" s="52" t="e">
        <f t="shared" si="136"/>
        <v>#VALUE!</v>
      </c>
      <c r="I495" s="52" t="e">
        <f t="shared" si="134"/>
        <v>#N/A</v>
      </c>
      <c r="J495" s="54"/>
      <c r="K495" s="49" t="e">
        <f t="shared" si="135"/>
        <v>#VALUE!</v>
      </c>
      <c r="L495" s="49" t="e">
        <f t="shared" si="138"/>
        <v>#VALUE!</v>
      </c>
      <c r="M495" s="55"/>
      <c r="N495" s="56"/>
      <c r="O495" s="57"/>
      <c r="P495" s="57"/>
      <c r="Q495" s="57"/>
    </row>
    <row r="496" spans="2:17" s="58" customFormat="1">
      <c r="B496" s="49"/>
      <c r="C496" s="60"/>
      <c r="D496" s="51"/>
      <c r="E496" s="59"/>
      <c r="G496" s="52" t="e">
        <f>(VLOOKUP(F496,暑期營隊收費標準!$A$1:$D$87,4,FALSE))</f>
        <v>#N/A</v>
      </c>
      <c r="H496" s="52" t="e">
        <f t="shared" si="136"/>
        <v>#VALUE!</v>
      </c>
      <c r="I496" s="52" t="e">
        <f t="shared" si="134"/>
        <v>#N/A</v>
      </c>
      <c r="J496" s="54"/>
      <c r="K496" s="49" t="e">
        <f t="shared" si="135"/>
        <v>#VALUE!</v>
      </c>
      <c r="L496" s="49" t="e">
        <f t="shared" si="138"/>
        <v>#VALUE!</v>
      </c>
      <c r="M496" s="55"/>
      <c r="N496" s="56"/>
      <c r="O496" s="57"/>
      <c r="P496" s="57"/>
      <c r="Q496" s="57"/>
    </row>
    <row r="497" spans="2:17" s="58" customFormat="1">
      <c r="B497" s="49"/>
      <c r="C497" s="60"/>
      <c r="D497" s="51"/>
      <c r="E497" s="59"/>
      <c r="G497" s="52" t="e">
        <f>(VLOOKUP(F497,暑期營隊收費標準!$A$1:$D$87,4,FALSE))</f>
        <v>#N/A</v>
      </c>
      <c r="H497" s="52" t="e">
        <f t="shared" si="136"/>
        <v>#VALUE!</v>
      </c>
      <c r="I497" s="52" t="e">
        <f t="shared" si="134"/>
        <v>#N/A</v>
      </c>
      <c r="J497" s="54"/>
      <c r="K497" s="49" t="e">
        <f t="shared" si="135"/>
        <v>#VALUE!</v>
      </c>
      <c r="L497" s="49" t="e">
        <f t="shared" si="138"/>
        <v>#VALUE!</v>
      </c>
      <c r="M497" s="55"/>
      <c r="N497" s="56"/>
      <c r="O497" s="57"/>
      <c r="P497" s="57"/>
      <c r="Q497" s="57"/>
    </row>
    <row r="498" spans="2:17" s="58" customFormat="1">
      <c r="B498" s="49"/>
      <c r="C498" s="60"/>
      <c r="D498" s="51"/>
      <c r="E498" s="59"/>
      <c r="G498" s="52" t="e">
        <f>(VLOOKUP(F498,暑期營隊收費標準!$A$1:$D$87,4,FALSE))</f>
        <v>#N/A</v>
      </c>
      <c r="H498" s="52" t="e">
        <f t="shared" si="136"/>
        <v>#VALUE!</v>
      </c>
      <c r="I498" s="52" t="e">
        <f t="shared" si="134"/>
        <v>#N/A</v>
      </c>
      <c r="J498" s="54"/>
      <c r="K498" s="49" t="e">
        <f t="shared" si="135"/>
        <v>#VALUE!</v>
      </c>
      <c r="L498" s="49" t="e">
        <f t="shared" si="138"/>
        <v>#VALUE!</v>
      </c>
      <c r="M498" s="55"/>
      <c r="N498" s="56"/>
      <c r="O498" s="57"/>
      <c r="P498" s="57"/>
      <c r="Q498" s="57"/>
    </row>
    <row r="499" spans="2:17" s="58" customFormat="1">
      <c r="B499" s="49"/>
      <c r="C499" s="60"/>
      <c r="D499" s="51"/>
      <c r="E499" s="59"/>
      <c r="G499" s="52" t="e">
        <f>(VLOOKUP(F499,暑期營隊收費標準!$A$1:$D$87,4,FALSE))</f>
        <v>#N/A</v>
      </c>
      <c r="H499" s="52" t="e">
        <f t="shared" si="136"/>
        <v>#VALUE!</v>
      </c>
      <c r="I499" s="52" t="e">
        <f t="shared" si="134"/>
        <v>#N/A</v>
      </c>
      <c r="J499" s="54"/>
      <c r="K499" s="49" t="e">
        <f t="shared" si="135"/>
        <v>#VALUE!</v>
      </c>
      <c r="L499" s="49" t="e">
        <f t="shared" si="138"/>
        <v>#VALUE!</v>
      </c>
      <c r="M499" s="55"/>
      <c r="N499" s="56"/>
      <c r="O499" s="57"/>
      <c r="P499" s="57"/>
      <c r="Q499" s="57"/>
    </row>
    <row r="500" spans="2:17" s="58" customFormat="1">
      <c r="B500" s="49"/>
      <c r="C500" s="60"/>
      <c r="D500" s="51"/>
      <c r="E500" s="59"/>
      <c r="G500" s="52" t="e">
        <f>(VLOOKUP(F500,暑期營隊收費標準!$A$1:$D$87,4,FALSE))</f>
        <v>#N/A</v>
      </c>
      <c r="H500" s="52" t="e">
        <f t="shared" si="136"/>
        <v>#VALUE!</v>
      </c>
      <c r="I500" s="52" t="e">
        <f t="shared" si="134"/>
        <v>#N/A</v>
      </c>
      <c r="J500" s="54"/>
      <c r="K500" s="49" t="e">
        <f t="shared" si="135"/>
        <v>#VALUE!</v>
      </c>
      <c r="L500" s="49" t="e">
        <f t="shared" si="138"/>
        <v>#VALUE!</v>
      </c>
      <c r="M500" s="55"/>
      <c r="N500" s="56"/>
      <c r="O500" s="57"/>
      <c r="P500" s="57"/>
      <c r="Q500" s="57"/>
    </row>
    <row r="501" spans="2:17" s="58" customFormat="1">
      <c r="B501" s="49"/>
      <c r="C501" s="60"/>
      <c r="D501" s="51"/>
      <c r="E501" s="59"/>
      <c r="G501" s="52" t="e">
        <f>(VLOOKUP(F501,暑期營隊收費標準!$A$1:$D$87,4,FALSE))</f>
        <v>#N/A</v>
      </c>
      <c r="H501" s="52" t="e">
        <f t="shared" si="136"/>
        <v>#VALUE!</v>
      </c>
      <c r="I501" s="52" t="e">
        <f t="shared" si="134"/>
        <v>#N/A</v>
      </c>
      <c r="J501" s="54"/>
      <c r="K501" s="49" t="e">
        <f t="shared" si="135"/>
        <v>#VALUE!</v>
      </c>
      <c r="L501" s="49" t="e">
        <f t="shared" si="138"/>
        <v>#VALUE!</v>
      </c>
      <c r="M501" s="55"/>
      <c r="N501" s="56"/>
      <c r="O501" s="57"/>
      <c r="P501" s="57"/>
      <c r="Q501" s="57"/>
    </row>
    <row r="502" spans="2:17" s="58" customFormat="1">
      <c r="B502" s="49"/>
      <c r="C502" s="60"/>
      <c r="D502" s="51"/>
      <c r="E502" s="59"/>
      <c r="G502" s="52" t="e">
        <f>(VLOOKUP(F502,暑期營隊收費標準!$A$1:$D$87,4,FALSE))</f>
        <v>#N/A</v>
      </c>
      <c r="H502" s="52" t="e">
        <f t="shared" si="136"/>
        <v>#VALUE!</v>
      </c>
      <c r="I502" s="52" t="e">
        <f t="shared" si="134"/>
        <v>#N/A</v>
      </c>
      <c r="J502" s="54"/>
      <c r="K502" s="49" t="e">
        <f t="shared" si="135"/>
        <v>#VALUE!</v>
      </c>
      <c r="L502" s="49" t="e">
        <f t="shared" si="138"/>
        <v>#VALUE!</v>
      </c>
      <c r="M502" s="55"/>
      <c r="N502" s="56"/>
      <c r="O502" s="57"/>
      <c r="P502" s="57"/>
      <c r="Q502" s="57"/>
    </row>
    <row r="503" spans="2:17" s="58" customFormat="1">
      <c r="B503" s="49"/>
      <c r="C503" s="60"/>
      <c r="D503" s="51"/>
      <c r="E503" s="59"/>
      <c r="G503" s="52" t="e">
        <f>(VLOOKUP(F503,暑期營隊收費標準!$A$1:$D$87,4,FALSE))</f>
        <v>#N/A</v>
      </c>
      <c r="H503" s="52" t="e">
        <f t="shared" si="136"/>
        <v>#VALUE!</v>
      </c>
      <c r="I503" s="52" t="e">
        <f t="shared" si="134"/>
        <v>#N/A</v>
      </c>
      <c r="J503" s="54"/>
      <c r="K503" s="49" t="e">
        <f t="shared" si="135"/>
        <v>#VALUE!</v>
      </c>
      <c r="L503" s="49" t="e">
        <f t="shared" si="138"/>
        <v>#VALUE!</v>
      </c>
      <c r="M503" s="55"/>
      <c r="N503" s="56"/>
      <c r="O503" s="57"/>
      <c r="P503" s="57"/>
      <c r="Q503" s="57"/>
    </row>
    <row r="504" spans="2:17" s="58" customFormat="1">
      <c r="B504" s="49"/>
      <c r="C504" s="60"/>
      <c r="D504" s="51"/>
      <c r="E504" s="59"/>
      <c r="G504" s="52" t="e">
        <f>(VLOOKUP(F504,暑期營隊收費標準!$A$1:$D$87,4,FALSE))</f>
        <v>#N/A</v>
      </c>
      <c r="H504" s="52" t="e">
        <f t="shared" si="136"/>
        <v>#VALUE!</v>
      </c>
      <c r="I504" s="52" t="e">
        <f t="shared" si="134"/>
        <v>#N/A</v>
      </c>
      <c r="J504" s="54"/>
      <c r="K504" s="49" t="e">
        <f t="shared" si="135"/>
        <v>#VALUE!</v>
      </c>
      <c r="L504" s="49" t="e">
        <f t="shared" si="138"/>
        <v>#VALUE!</v>
      </c>
      <c r="M504" s="55"/>
      <c r="N504" s="56"/>
      <c r="O504" s="57"/>
      <c r="P504" s="57"/>
      <c r="Q504" s="57"/>
    </row>
    <row r="505" spans="2:17" s="58" customFormat="1">
      <c r="B505" s="49"/>
      <c r="C505" s="60"/>
      <c r="D505" s="51"/>
      <c r="E505" s="59"/>
      <c r="G505" s="52" t="e">
        <f>(VLOOKUP(F505,暑期營隊收費標準!$A$1:$D$87,4,FALSE))</f>
        <v>#N/A</v>
      </c>
      <c r="H505" s="52" t="e">
        <f t="shared" si="136"/>
        <v>#VALUE!</v>
      </c>
      <c r="I505" s="52" t="e">
        <f t="shared" si="134"/>
        <v>#N/A</v>
      </c>
      <c r="J505" s="54"/>
      <c r="K505" s="49" t="e">
        <f t="shared" si="135"/>
        <v>#VALUE!</v>
      </c>
      <c r="L505" s="49" t="e">
        <f t="shared" si="138"/>
        <v>#VALUE!</v>
      </c>
      <c r="M505" s="55"/>
      <c r="N505" s="56"/>
      <c r="O505" s="57"/>
      <c r="P505" s="57"/>
      <c r="Q505" s="57"/>
    </row>
    <row r="506" spans="2:17" s="58" customFormat="1">
      <c r="B506" s="49"/>
      <c r="C506" s="50"/>
      <c r="D506" s="51"/>
      <c r="E506" s="53"/>
      <c r="F506" s="49"/>
      <c r="G506" s="52" t="e">
        <f>(VLOOKUP(F506,暑期營隊收費標準!$A$1:$D$87,4,FALSE))</f>
        <v>#N/A</v>
      </c>
      <c r="H506" s="52" t="e">
        <f t="shared" si="136"/>
        <v>#VALUE!</v>
      </c>
      <c r="I506" s="52" t="e">
        <f t="shared" si="134"/>
        <v>#N/A</v>
      </c>
      <c r="J506" s="54"/>
      <c r="K506" s="49" t="e">
        <f t="shared" si="135"/>
        <v>#VALUE!</v>
      </c>
      <c r="L506" s="49" t="e">
        <f t="shared" si="138"/>
        <v>#VALUE!</v>
      </c>
      <c r="M506" s="55"/>
      <c r="N506" s="56"/>
      <c r="O506" s="57"/>
      <c r="P506" s="57"/>
      <c r="Q506" s="57"/>
    </row>
    <row r="507" spans="2:17" s="58" customFormat="1">
      <c r="B507" s="49"/>
      <c r="C507" s="50"/>
      <c r="D507" s="51"/>
      <c r="E507" s="53"/>
      <c r="F507" s="49"/>
      <c r="G507" s="52" t="e">
        <f>(VLOOKUP(F507,暑期營隊收費標準!$A$1:$D$87,4,FALSE))</f>
        <v>#N/A</v>
      </c>
      <c r="H507" s="52" t="e">
        <f t="shared" si="136"/>
        <v>#VALUE!</v>
      </c>
      <c r="I507" s="52" t="e">
        <f t="shared" si="134"/>
        <v>#N/A</v>
      </c>
      <c r="J507" s="54"/>
      <c r="K507" s="49" t="e">
        <f t="shared" ref="K507:K514" si="139">IF(E507="整天",800,IF(VALUE(LEFT(E507,4))&lt;800,800,VALUE(LEFT(E507,4))))</f>
        <v>#VALUE!</v>
      </c>
      <c r="L507" s="49" t="e">
        <f t="shared" ref="L507:L514" si="140">IF(E507="整天",2200,IF(VALUE(RIGHT(E507,4))&gt;2200,2200,VALUE(RIGHT(E507,4))))</f>
        <v>#VALUE!</v>
      </c>
      <c r="M507" s="85"/>
      <c r="N507" s="56"/>
      <c r="O507" s="57"/>
      <c r="P507" s="57"/>
      <c r="Q507" s="57"/>
    </row>
    <row r="508" spans="2:17" s="58" customFormat="1">
      <c r="B508" s="49"/>
      <c r="C508" s="50"/>
      <c r="D508" s="51"/>
      <c r="E508" s="53"/>
      <c r="F508" s="49"/>
      <c r="G508" s="52" t="e">
        <f>(VLOOKUP(F508,暑期營隊收費標準!$A$1:$D$87,4,FALSE))</f>
        <v>#N/A</v>
      </c>
      <c r="H508" s="52" t="e">
        <f t="shared" si="136"/>
        <v>#VALUE!</v>
      </c>
      <c r="I508" s="52" t="e">
        <f t="shared" si="134"/>
        <v>#N/A</v>
      </c>
      <c r="J508" s="54"/>
      <c r="K508" s="49" t="e">
        <f t="shared" si="139"/>
        <v>#VALUE!</v>
      </c>
      <c r="L508" s="49" t="e">
        <f t="shared" si="140"/>
        <v>#VALUE!</v>
      </c>
      <c r="M508" s="55"/>
      <c r="N508" s="56"/>
      <c r="O508" s="57"/>
      <c r="P508" s="57"/>
      <c r="Q508" s="57"/>
    </row>
    <row r="509" spans="2:17" s="58" customFormat="1">
      <c r="B509" s="49"/>
      <c r="C509" s="50"/>
      <c r="D509" s="51"/>
      <c r="E509" s="53"/>
      <c r="F509" s="49"/>
      <c r="G509" s="52" t="e">
        <f>(VLOOKUP(F509,暑期營隊收費標準!$A$1:$D$87,4,FALSE))</f>
        <v>#N/A</v>
      </c>
      <c r="H509" s="52" t="e">
        <f t="shared" si="136"/>
        <v>#VALUE!</v>
      </c>
      <c r="I509" s="52" t="e">
        <f t="shared" si="134"/>
        <v>#N/A</v>
      </c>
      <c r="J509" s="54"/>
      <c r="K509" s="49" t="e">
        <f t="shared" si="139"/>
        <v>#VALUE!</v>
      </c>
      <c r="L509" s="49" t="e">
        <f t="shared" si="140"/>
        <v>#VALUE!</v>
      </c>
      <c r="M509" s="55"/>
      <c r="N509" s="56"/>
      <c r="O509" s="57"/>
      <c r="P509" s="57"/>
      <c r="Q509" s="57"/>
    </row>
    <row r="510" spans="2:17" s="58" customFormat="1">
      <c r="B510" s="49"/>
      <c r="C510" s="50"/>
      <c r="D510" s="51"/>
      <c r="E510" s="53"/>
      <c r="F510" s="49"/>
      <c r="G510" s="52" t="e">
        <f>(VLOOKUP(F510,暑期營隊收費標準!$A$1:$D$87,4,FALSE))</f>
        <v>#N/A</v>
      </c>
      <c r="H510" s="52" t="e">
        <f t="shared" si="136"/>
        <v>#VALUE!</v>
      </c>
      <c r="I510" s="52" t="e">
        <f t="shared" si="134"/>
        <v>#N/A</v>
      </c>
      <c r="J510" s="54"/>
      <c r="K510" s="49" t="e">
        <f t="shared" si="139"/>
        <v>#VALUE!</v>
      </c>
      <c r="L510" s="49" t="e">
        <f t="shared" si="140"/>
        <v>#VALUE!</v>
      </c>
      <c r="M510" s="55"/>
      <c r="N510" s="56"/>
      <c r="O510" s="57"/>
      <c r="P510" s="57"/>
      <c r="Q510" s="57"/>
    </row>
    <row r="511" spans="2:17" s="58" customFormat="1">
      <c r="B511" s="49"/>
      <c r="C511" s="50"/>
      <c r="D511" s="51"/>
      <c r="E511" s="53"/>
      <c r="F511" s="49"/>
      <c r="G511" s="52" t="e">
        <f>(VLOOKUP(F511,暑期營隊收費標準!$A$1:$D$87,4,FALSE))</f>
        <v>#N/A</v>
      </c>
      <c r="H511" s="52" t="e">
        <f t="shared" si="136"/>
        <v>#VALUE!</v>
      </c>
      <c r="I511" s="52" t="e">
        <f t="shared" si="134"/>
        <v>#N/A</v>
      </c>
      <c r="J511" s="54"/>
      <c r="K511" s="49" t="e">
        <f t="shared" si="139"/>
        <v>#VALUE!</v>
      </c>
      <c r="L511" s="49" t="e">
        <f t="shared" si="140"/>
        <v>#VALUE!</v>
      </c>
      <c r="M511" s="55"/>
      <c r="N511" s="56"/>
      <c r="O511" s="57"/>
      <c r="P511" s="57"/>
      <c r="Q511" s="57"/>
    </row>
    <row r="512" spans="2:17" s="58" customFormat="1">
      <c r="B512" s="49"/>
      <c r="C512" s="50"/>
      <c r="D512" s="51"/>
      <c r="E512" s="53"/>
      <c r="F512" s="49"/>
      <c r="G512" s="52" t="e">
        <f>(VLOOKUP(F512,暑期營隊收費標準!$A$1:$D$87,4,FALSE))</f>
        <v>#N/A</v>
      </c>
      <c r="H512" s="52" t="e">
        <f t="shared" si="136"/>
        <v>#VALUE!</v>
      </c>
      <c r="I512" s="52" t="e">
        <f t="shared" si="134"/>
        <v>#N/A</v>
      </c>
      <c r="J512" s="54"/>
      <c r="K512" s="49" t="e">
        <f t="shared" si="139"/>
        <v>#VALUE!</v>
      </c>
      <c r="L512" s="49" t="e">
        <f t="shared" si="140"/>
        <v>#VALUE!</v>
      </c>
      <c r="M512" s="55"/>
      <c r="N512" s="56"/>
      <c r="O512" s="57"/>
      <c r="P512" s="57"/>
      <c r="Q512" s="57"/>
    </row>
    <row r="513" spans="2:17" s="58" customFormat="1">
      <c r="B513" s="49"/>
      <c r="C513" s="50"/>
      <c r="D513" s="51"/>
      <c r="E513" s="53"/>
      <c r="F513" s="49"/>
      <c r="G513" s="52" t="e">
        <f>(VLOOKUP(F513,暑期營隊收費標準!$A$1:$D$87,4,FALSE))</f>
        <v>#N/A</v>
      </c>
      <c r="H513" s="52" t="e">
        <f t="shared" si="136"/>
        <v>#VALUE!</v>
      </c>
      <c r="I513" s="52" t="e">
        <f t="shared" si="134"/>
        <v>#N/A</v>
      </c>
      <c r="J513" s="54"/>
      <c r="K513" s="49" t="e">
        <f t="shared" si="139"/>
        <v>#VALUE!</v>
      </c>
      <c r="L513" s="49" t="e">
        <f t="shared" si="140"/>
        <v>#VALUE!</v>
      </c>
      <c r="M513" s="55"/>
      <c r="N513" s="56"/>
      <c r="O513" s="57"/>
      <c r="P513" s="57"/>
      <c r="Q513" s="57"/>
    </row>
    <row r="514" spans="2:17" s="58" customFormat="1">
      <c r="B514" s="49"/>
      <c r="C514" s="50"/>
      <c r="D514" s="51"/>
      <c r="E514" s="53"/>
      <c r="F514" s="49"/>
      <c r="G514" s="52" t="e">
        <f>(VLOOKUP(F514,暑期營隊收費標準!$A$1:$D$87,4,FALSE))</f>
        <v>#N/A</v>
      </c>
      <c r="H514" s="52" t="e">
        <f t="shared" si="136"/>
        <v>#VALUE!</v>
      </c>
      <c r="I514" s="52" t="e">
        <f t="shared" ref="I514" si="141">IF(OR(J514="行前訓空調免費",J514="行前訓不需空調",J514="營期間不需空調",J514="非上班時間"),0,G514*H514)</f>
        <v>#N/A</v>
      </c>
      <c r="J514" s="54"/>
      <c r="K514" s="49" t="e">
        <f t="shared" si="139"/>
        <v>#VALUE!</v>
      </c>
      <c r="L514" s="49" t="e">
        <f t="shared" si="140"/>
        <v>#VALUE!</v>
      </c>
      <c r="M514" s="55"/>
      <c r="N514" s="56"/>
      <c r="O514" s="57"/>
      <c r="P514" s="57"/>
      <c r="Q514" s="57"/>
    </row>
    <row r="515" spans="2:17" s="58" customFormat="1">
      <c r="B515" s="49"/>
      <c r="C515" s="50"/>
      <c r="D515" s="51"/>
      <c r="E515" s="53"/>
      <c r="F515" s="49"/>
      <c r="G515" s="52" t="e">
        <f>(VLOOKUP(F515,暑期營隊收費標準!$A$1:$D$87,4,FALSE))</f>
        <v>#N/A</v>
      </c>
      <c r="H515" s="52" t="e">
        <f t="shared" ref="H515:H578" si="142">IF(ROUNDUP(IF(E515="整天",6,IF(((L515-K515)/(100*2))&gt;6,6,((L515-K515)/(100*2)))),0)=-1,0,ROUNDUP(IF(E515="整天",6,IF(((L515-K515)/(100*2))&gt;6,6,((L515-K515)/(100*2)))),0))</f>
        <v>#VALUE!</v>
      </c>
      <c r="I515" s="52" t="e">
        <f t="shared" ref="I515:I578" si="143">IF(OR(J515="行前訓空調免費",J515="行前訓不需空調",J515="營期間不需空調",J515="非上班時間"),0,G515*H515)</f>
        <v>#N/A</v>
      </c>
      <c r="J515" s="54"/>
      <c r="K515" s="49" t="e">
        <f t="shared" ref="K515:K578" si="144">IF(E515="整天",800,IF(VALUE(LEFT(E515,4))&lt;800,800,VALUE(LEFT(E515,4))))</f>
        <v>#VALUE!</v>
      </c>
      <c r="L515" s="49" t="e">
        <f t="shared" ref="L515:L578" si="145">IF(E515="整天",2200,IF(VALUE(RIGHT(E515,4))&gt;2200,2200,VALUE(RIGHT(E515,4))))</f>
        <v>#VALUE!</v>
      </c>
      <c r="M515" s="55"/>
      <c r="N515" s="56"/>
      <c r="O515" s="57"/>
      <c r="P515" s="57"/>
      <c r="Q515" s="57"/>
    </row>
    <row r="516" spans="2:17" s="58" customFormat="1">
      <c r="B516" s="49"/>
      <c r="C516" s="50"/>
      <c r="D516" s="51"/>
      <c r="E516" s="53"/>
      <c r="F516" s="49"/>
      <c r="G516" s="52" t="e">
        <f>(VLOOKUP(F516,暑期營隊收費標準!$A$1:$D$87,4,FALSE))</f>
        <v>#N/A</v>
      </c>
      <c r="H516" s="52" t="e">
        <f t="shared" si="142"/>
        <v>#VALUE!</v>
      </c>
      <c r="I516" s="52" t="e">
        <f t="shared" si="143"/>
        <v>#N/A</v>
      </c>
      <c r="J516" s="54"/>
      <c r="K516" s="49" t="e">
        <f t="shared" si="144"/>
        <v>#VALUE!</v>
      </c>
      <c r="L516" s="49" t="e">
        <f t="shared" si="145"/>
        <v>#VALUE!</v>
      </c>
      <c r="M516" s="55"/>
      <c r="N516" s="56"/>
      <c r="O516" s="57"/>
      <c r="P516" s="57"/>
      <c r="Q516" s="57"/>
    </row>
    <row r="517" spans="2:17" s="58" customFormat="1">
      <c r="B517" s="49"/>
      <c r="C517" s="50"/>
      <c r="D517" s="51"/>
      <c r="E517" s="53"/>
      <c r="F517" s="49"/>
      <c r="G517" s="52" t="e">
        <f>(VLOOKUP(F517,暑期營隊收費標準!$A$1:$D$87,4,FALSE))</f>
        <v>#N/A</v>
      </c>
      <c r="H517" s="52" t="e">
        <f t="shared" si="142"/>
        <v>#VALUE!</v>
      </c>
      <c r="I517" s="52" t="e">
        <f t="shared" si="143"/>
        <v>#N/A</v>
      </c>
      <c r="J517" s="54"/>
      <c r="K517" s="49" t="e">
        <f t="shared" si="144"/>
        <v>#VALUE!</v>
      </c>
      <c r="L517" s="49" t="e">
        <f t="shared" si="145"/>
        <v>#VALUE!</v>
      </c>
      <c r="M517" s="55"/>
      <c r="N517" s="56"/>
      <c r="O517" s="57"/>
      <c r="P517" s="57"/>
      <c r="Q517" s="57"/>
    </row>
    <row r="518" spans="2:17" s="58" customFormat="1">
      <c r="B518" s="49"/>
      <c r="C518" s="50"/>
      <c r="D518" s="51"/>
      <c r="E518" s="53"/>
      <c r="F518" s="49"/>
      <c r="G518" s="52" t="e">
        <f>(VLOOKUP(F518,暑期營隊收費標準!$A$1:$D$87,4,FALSE))</f>
        <v>#N/A</v>
      </c>
      <c r="H518" s="52" t="e">
        <f t="shared" si="142"/>
        <v>#VALUE!</v>
      </c>
      <c r="I518" s="52" t="e">
        <f t="shared" si="143"/>
        <v>#N/A</v>
      </c>
      <c r="J518" s="54"/>
      <c r="K518" s="49" t="e">
        <f t="shared" si="144"/>
        <v>#VALUE!</v>
      </c>
      <c r="L518" s="49" t="e">
        <f t="shared" si="145"/>
        <v>#VALUE!</v>
      </c>
      <c r="M518" s="55"/>
      <c r="N518" s="56"/>
      <c r="O518" s="57"/>
      <c r="P518" s="57"/>
      <c r="Q518" s="57"/>
    </row>
    <row r="519" spans="2:17" s="58" customFormat="1">
      <c r="B519" s="49"/>
      <c r="C519" s="50"/>
      <c r="D519" s="51"/>
      <c r="E519" s="53"/>
      <c r="F519" s="49"/>
      <c r="G519" s="52" t="e">
        <f>(VLOOKUP(F519,暑期營隊收費標準!$A$1:$D$87,4,FALSE))</f>
        <v>#N/A</v>
      </c>
      <c r="H519" s="52" t="e">
        <f t="shared" si="142"/>
        <v>#VALUE!</v>
      </c>
      <c r="I519" s="52" t="e">
        <f t="shared" si="143"/>
        <v>#N/A</v>
      </c>
      <c r="J519" s="54"/>
      <c r="K519" s="49" t="e">
        <f t="shared" si="144"/>
        <v>#VALUE!</v>
      </c>
      <c r="L519" s="49" t="e">
        <f t="shared" si="145"/>
        <v>#VALUE!</v>
      </c>
      <c r="M519" s="55"/>
      <c r="N519" s="56"/>
      <c r="O519" s="57"/>
      <c r="P519" s="57"/>
      <c r="Q519" s="57"/>
    </row>
    <row r="520" spans="2:17" s="58" customFormat="1">
      <c r="B520" s="49"/>
      <c r="C520" s="50"/>
      <c r="D520" s="51"/>
      <c r="E520" s="53"/>
      <c r="F520" s="49"/>
      <c r="G520" s="52" t="e">
        <f>(VLOOKUP(F520,暑期營隊收費標準!$A$1:$D$87,4,FALSE))</f>
        <v>#N/A</v>
      </c>
      <c r="H520" s="52" t="e">
        <f t="shared" si="142"/>
        <v>#VALUE!</v>
      </c>
      <c r="I520" s="52" t="e">
        <f t="shared" si="143"/>
        <v>#N/A</v>
      </c>
      <c r="J520" s="54"/>
      <c r="K520" s="49" t="e">
        <f t="shared" si="144"/>
        <v>#VALUE!</v>
      </c>
      <c r="L520" s="49" t="e">
        <f t="shared" si="145"/>
        <v>#VALUE!</v>
      </c>
      <c r="M520" s="55"/>
      <c r="N520" s="56"/>
      <c r="O520" s="57"/>
      <c r="P520" s="57"/>
      <c r="Q520" s="57"/>
    </row>
    <row r="521" spans="2:17" s="58" customFormat="1">
      <c r="B521" s="49"/>
      <c r="C521" s="50"/>
      <c r="D521" s="51"/>
      <c r="E521" s="53"/>
      <c r="G521" s="52" t="e">
        <f>(VLOOKUP(F521,暑期營隊收費標準!$A$1:$D$87,4,FALSE))</f>
        <v>#N/A</v>
      </c>
      <c r="H521" s="52" t="e">
        <f t="shared" si="142"/>
        <v>#VALUE!</v>
      </c>
      <c r="I521" s="52" t="e">
        <f t="shared" si="143"/>
        <v>#N/A</v>
      </c>
      <c r="J521" s="54"/>
      <c r="K521" s="49" t="e">
        <f t="shared" si="144"/>
        <v>#VALUE!</v>
      </c>
      <c r="L521" s="49" t="e">
        <f t="shared" si="145"/>
        <v>#VALUE!</v>
      </c>
      <c r="M521" s="55"/>
      <c r="N521" s="56"/>
      <c r="O521" s="57"/>
      <c r="P521" s="57"/>
      <c r="Q521" s="57"/>
    </row>
    <row r="522" spans="2:17" s="58" customFormat="1">
      <c r="B522" s="49"/>
      <c r="C522" s="50"/>
      <c r="D522" s="51"/>
      <c r="E522" s="53"/>
      <c r="G522" s="52" t="e">
        <f>(VLOOKUP(F522,暑期營隊收費標準!$A$1:$D$87,4,FALSE))</f>
        <v>#N/A</v>
      </c>
      <c r="H522" s="52" t="e">
        <f t="shared" si="142"/>
        <v>#VALUE!</v>
      </c>
      <c r="I522" s="52" t="e">
        <f t="shared" si="143"/>
        <v>#N/A</v>
      </c>
      <c r="J522" s="54"/>
      <c r="K522" s="49" t="e">
        <f t="shared" si="144"/>
        <v>#VALUE!</v>
      </c>
      <c r="L522" s="49" t="e">
        <f t="shared" si="145"/>
        <v>#VALUE!</v>
      </c>
      <c r="M522" s="55"/>
      <c r="N522" s="56"/>
      <c r="O522" s="57"/>
      <c r="P522" s="57"/>
      <c r="Q522" s="57"/>
    </row>
    <row r="523" spans="2:17" s="58" customFormat="1">
      <c r="B523" s="49"/>
      <c r="C523" s="60"/>
      <c r="D523" s="51"/>
      <c r="E523" s="53"/>
      <c r="F523" s="49"/>
      <c r="G523" s="52" t="e">
        <f>(VLOOKUP(F523,暑期營隊收費標準!$A$1:$D$87,4,FALSE))</f>
        <v>#N/A</v>
      </c>
      <c r="H523" s="52" t="e">
        <f t="shared" si="142"/>
        <v>#VALUE!</v>
      </c>
      <c r="I523" s="52" t="e">
        <f t="shared" si="143"/>
        <v>#N/A</v>
      </c>
      <c r="J523" s="54"/>
      <c r="K523" s="49" t="e">
        <f t="shared" si="144"/>
        <v>#VALUE!</v>
      </c>
      <c r="L523" s="49" t="e">
        <f t="shared" si="145"/>
        <v>#VALUE!</v>
      </c>
      <c r="M523" s="55"/>
      <c r="N523" s="56"/>
      <c r="O523" s="57"/>
      <c r="P523" s="57"/>
      <c r="Q523" s="57"/>
    </row>
    <row r="524" spans="2:17" s="58" customFormat="1">
      <c r="B524" s="49"/>
      <c r="C524" s="60"/>
      <c r="D524" s="51"/>
      <c r="E524" s="53"/>
      <c r="F524" s="49"/>
      <c r="G524" s="52" t="e">
        <f>(VLOOKUP(F524,暑期營隊收費標準!$A$1:$D$87,4,FALSE))</f>
        <v>#N/A</v>
      </c>
      <c r="H524" s="52" t="e">
        <f t="shared" si="142"/>
        <v>#VALUE!</v>
      </c>
      <c r="I524" s="52" t="e">
        <f t="shared" si="143"/>
        <v>#N/A</v>
      </c>
      <c r="J524" s="54"/>
      <c r="K524" s="49" t="e">
        <f t="shared" si="144"/>
        <v>#VALUE!</v>
      </c>
      <c r="L524" s="49" t="e">
        <f t="shared" si="145"/>
        <v>#VALUE!</v>
      </c>
      <c r="M524" s="55"/>
      <c r="N524" s="56"/>
      <c r="O524" s="57"/>
      <c r="P524" s="57"/>
      <c r="Q524" s="57"/>
    </row>
    <row r="525" spans="2:17" s="58" customFormat="1">
      <c r="B525" s="49"/>
      <c r="C525" s="60"/>
      <c r="D525" s="51"/>
      <c r="E525" s="53"/>
      <c r="F525" s="49"/>
      <c r="G525" s="52" t="e">
        <f>(VLOOKUP(F525,暑期營隊收費標準!$A$1:$D$87,4,FALSE))</f>
        <v>#N/A</v>
      </c>
      <c r="H525" s="52" t="e">
        <f t="shared" si="142"/>
        <v>#VALUE!</v>
      </c>
      <c r="I525" s="52" t="e">
        <f t="shared" si="143"/>
        <v>#N/A</v>
      </c>
      <c r="J525" s="54"/>
      <c r="K525" s="49" t="e">
        <f t="shared" si="144"/>
        <v>#VALUE!</v>
      </c>
      <c r="L525" s="49" t="e">
        <f t="shared" si="145"/>
        <v>#VALUE!</v>
      </c>
      <c r="M525" s="55"/>
      <c r="N525" s="56"/>
      <c r="O525" s="57"/>
      <c r="P525" s="57"/>
      <c r="Q525" s="57"/>
    </row>
    <row r="526" spans="2:17" s="58" customFormat="1">
      <c r="B526" s="49"/>
      <c r="C526" s="60"/>
      <c r="D526" s="51"/>
      <c r="E526" s="53"/>
      <c r="F526" s="49"/>
      <c r="G526" s="52" t="e">
        <f>(VLOOKUP(F526,暑期營隊收費標準!$A$1:$D$87,4,FALSE))</f>
        <v>#N/A</v>
      </c>
      <c r="H526" s="52" t="e">
        <f t="shared" si="142"/>
        <v>#VALUE!</v>
      </c>
      <c r="I526" s="52" t="e">
        <f t="shared" si="143"/>
        <v>#N/A</v>
      </c>
      <c r="J526" s="54"/>
      <c r="K526" s="49" t="e">
        <f t="shared" si="144"/>
        <v>#VALUE!</v>
      </c>
      <c r="L526" s="49" t="e">
        <f t="shared" si="145"/>
        <v>#VALUE!</v>
      </c>
      <c r="M526" s="55"/>
      <c r="N526" s="56"/>
      <c r="O526" s="57"/>
      <c r="P526" s="57"/>
      <c r="Q526" s="57"/>
    </row>
    <row r="527" spans="2:17" s="58" customFormat="1">
      <c r="B527" s="49"/>
      <c r="C527" s="60"/>
      <c r="D527" s="51"/>
      <c r="E527" s="53"/>
      <c r="F527" s="49"/>
      <c r="G527" s="52" t="e">
        <f>(VLOOKUP(F527,暑期營隊收費標準!$A$1:$D$87,4,FALSE))</f>
        <v>#N/A</v>
      </c>
      <c r="H527" s="52" t="e">
        <f t="shared" si="142"/>
        <v>#VALUE!</v>
      </c>
      <c r="I527" s="52" t="e">
        <f t="shared" si="143"/>
        <v>#N/A</v>
      </c>
      <c r="J527" s="54"/>
      <c r="K527" s="49" t="e">
        <f t="shared" si="144"/>
        <v>#VALUE!</v>
      </c>
      <c r="L527" s="49" t="e">
        <f t="shared" si="145"/>
        <v>#VALUE!</v>
      </c>
      <c r="M527" s="55"/>
      <c r="N527" s="56"/>
      <c r="O527" s="57"/>
      <c r="P527" s="57"/>
      <c r="Q527" s="57"/>
    </row>
    <row r="528" spans="2:17" s="58" customFormat="1">
      <c r="B528" s="49"/>
      <c r="C528" s="60"/>
      <c r="D528" s="51"/>
      <c r="E528" s="53"/>
      <c r="F528" s="49"/>
      <c r="G528" s="52" t="e">
        <f>(VLOOKUP(F528,暑期營隊收費標準!$A$1:$D$87,4,FALSE))</f>
        <v>#N/A</v>
      </c>
      <c r="H528" s="52" t="e">
        <f t="shared" si="142"/>
        <v>#VALUE!</v>
      </c>
      <c r="I528" s="52" t="e">
        <f t="shared" si="143"/>
        <v>#N/A</v>
      </c>
      <c r="J528" s="54"/>
      <c r="K528" s="49" t="e">
        <f t="shared" si="144"/>
        <v>#VALUE!</v>
      </c>
      <c r="L528" s="49" t="e">
        <f t="shared" si="145"/>
        <v>#VALUE!</v>
      </c>
      <c r="M528" s="55"/>
      <c r="N528" s="56"/>
      <c r="O528" s="57"/>
      <c r="P528" s="57"/>
      <c r="Q528" s="57"/>
    </row>
    <row r="529" spans="2:17" s="58" customFormat="1">
      <c r="B529" s="49"/>
      <c r="C529" s="60"/>
      <c r="D529" s="51"/>
      <c r="E529" s="53"/>
      <c r="F529" s="49"/>
      <c r="G529" s="52" t="e">
        <f>(VLOOKUP(F529,暑期營隊收費標準!$A$1:$D$87,4,FALSE))</f>
        <v>#N/A</v>
      </c>
      <c r="H529" s="52" t="e">
        <f t="shared" si="142"/>
        <v>#VALUE!</v>
      </c>
      <c r="I529" s="52" t="e">
        <f t="shared" si="143"/>
        <v>#N/A</v>
      </c>
      <c r="J529" s="54"/>
      <c r="K529" s="49" t="e">
        <f t="shared" si="144"/>
        <v>#VALUE!</v>
      </c>
      <c r="L529" s="49" t="e">
        <f t="shared" si="145"/>
        <v>#VALUE!</v>
      </c>
      <c r="M529" s="55"/>
      <c r="N529" s="56"/>
      <c r="O529" s="57"/>
      <c r="P529" s="57"/>
      <c r="Q529" s="57"/>
    </row>
    <row r="530" spans="2:17" s="58" customFormat="1">
      <c r="B530" s="49"/>
      <c r="C530" s="60"/>
      <c r="D530" s="51"/>
      <c r="E530" s="53"/>
      <c r="F530" s="49"/>
      <c r="G530" s="52" t="e">
        <f>(VLOOKUP(F530,暑期營隊收費標準!$A$1:$D$87,4,FALSE))</f>
        <v>#N/A</v>
      </c>
      <c r="H530" s="52" t="e">
        <f t="shared" si="142"/>
        <v>#VALUE!</v>
      </c>
      <c r="I530" s="52" t="e">
        <f t="shared" si="143"/>
        <v>#N/A</v>
      </c>
      <c r="J530" s="54"/>
      <c r="K530" s="49" t="e">
        <f t="shared" si="144"/>
        <v>#VALUE!</v>
      </c>
      <c r="L530" s="49" t="e">
        <f t="shared" si="145"/>
        <v>#VALUE!</v>
      </c>
      <c r="M530" s="55"/>
      <c r="N530" s="56"/>
      <c r="O530" s="57"/>
      <c r="P530" s="57"/>
      <c r="Q530" s="57"/>
    </row>
    <row r="531" spans="2:17" s="58" customFormat="1">
      <c r="B531" s="49"/>
      <c r="C531" s="50"/>
      <c r="D531" s="51"/>
      <c r="E531" s="53"/>
      <c r="F531" s="49"/>
      <c r="G531" s="52" t="e">
        <f>(VLOOKUP(F531,暑期營隊收費標準!$A$1:$D$87,4,FALSE))</f>
        <v>#N/A</v>
      </c>
      <c r="H531" s="52" t="e">
        <f t="shared" si="142"/>
        <v>#VALUE!</v>
      </c>
      <c r="I531" s="52" t="e">
        <f t="shared" si="143"/>
        <v>#N/A</v>
      </c>
      <c r="J531" s="54"/>
      <c r="K531" s="49" t="e">
        <f t="shared" si="144"/>
        <v>#VALUE!</v>
      </c>
      <c r="L531" s="49" t="e">
        <f t="shared" si="145"/>
        <v>#VALUE!</v>
      </c>
      <c r="M531" s="55"/>
      <c r="N531" s="56"/>
      <c r="O531" s="57"/>
      <c r="P531" s="57"/>
      <c r="Q531" s="57"/>
    </row>
    <row r="532" spans="2:17" s="58" customFormat="1">
      <c r="B532" s="49"/>
      <c r="C532" s="50"/>
      <c r="D532" s="51"/>
      <c r="E532" s="53"/>
      <c r="F532" s="49"/>
      <c r="G532" s="52" t="e">
        <f>(VLOOKUP(F532,暑期營隊收費標準!$A$1:$D$87,4,FALSE))</f>
        <v>#N/A</v>
      </c>
      <c r="H532" s="52" t="e">
        <f t="shared" si="142"/>
        <v>#VALUE!</v>
      </c>
      <c r="I532" s="52" t="e">
        <f t="shared" si="143"/>
        <v>#N/A</v>
      </c>
      <c r="J532" s="54"/>
      <c r="K532" s="49" t="e">
        <f t="shared" si="144"/>
        <v>#VALUE!</v>
      </c>
      <c r="L532" s="49" t="e">
        <f t="shared" si="145"/>
        <v>#VALUE!</v>
      </c>
      <c r="M532" s="55"/>
      <c r="N532" s="56"/>
      <c r="O532" s="57"/>
      <c r="P532" s="57"/>
      <c r="Q532" s="57"/>
    </row>
    <row r="533" spans="2:17" s="58" customFormat="1">
      <c r="B533" s="49"/>
      <c r="C533" s="50"/>
      <c r="D533" s="51"/>
      <c r="E533" s="53"/>
      <c r="F533" s="49"/>
      <c r="G533" s="52" t="e">
        <f>(VLOOKUP(F533,暑期營隊收費標準!$A$1:$D$87,4,FALSE))</f>
        <v>#N/A</v>
      </c>
      <c r="H533" s="52" t="e">
        <f t="shared" si="142"/>
        <v>#VALUE!</v>
      </c>
      <c r="I533" s="52" t="e">
        <f t="shared" si="143"/>
        <v>#N/A</v>
      </c>
      <c r="J533" s="54"/>
      <c r="K533" s="49" t="e">
        <f t="shared" si="144"/>
        <v>#VALUE!</v>
      </c>
      <c r="L533" s="49" t="e">
        <f t="shared" si="145"/>
        <v>#VALUE!</v>
      </c>
      <c r="M533" s="55"/>
      <c r="N533" s="56"/>
      <c r="O533" s="57"/>
      <c r="P533" s="57"/>
      <c r="Q533" s="57"/>
    </row>
    <row r="534" spans="2:17" s="58" customFormat="1">
      <c r="B534" s="49"/>
      <c r="C534" s="50"/>
      <c r="D534" s="51"/>
      <c r="E534" s="53"/>
      <c r="F534" s="49"/>
      <c r="G534" s="52" t="e">
        <f>(VLOOKUP(F534,暑期營隊收費標準!$A$1:$D$87,4,FALSE))</f>
        <v>#N/A</v>
      </c>
      <c r="H534" s="52" t="e">
        <f t="shared" si="142"/>
        <v>#VALUE!</v>
      </c>
      <c r="I534" s="52" t="e">
        <f t="shared" si="143"/>
        <v>#N/A</v>
      </c>
      <c r="J534" s="54"/>
      <c r="K534" s="49" t="e">
        <f t="shared" si="144"/>
        <v>#VALUE!</v>
      </c>
      <c r="L534" s="49" t="e">
        <f t="shared" si="145"/>
        <v>#VALUE!</v>
      </c>
      <c r="M534" s="55"/>
      <c r="N534" s="56"/>
      <c r="O534" s="57"/>
      <c r="P534" s="57"/>
      <c r="Q534" s="57"/>
    </row>
    <row r="535" spans="2:17" s="58" customFormat="1">
      <c r="B535" s="49"/>
      <c r="C535" s="50"/>
      <c r="D535" s="51"/>
      <c r="E535" s="53"/>
      <c r="F535" s="49"/>
      <c r="G535" s="52" t="e">
        <f>(VLOOKUP(F535,暑期營隊收費標準!$A$1:$D$87,4,FALSE))</f>
        <v>#N/A</v>
      </c>
      <c r="H535" s="52" t="e">
        <f t="shared" si="142"/>
        <v>#VALUE!</v>
      </c>
      <c r="I535" s="52" t="e">
        <f t="shared" si="143"/>
        <v>#N/A</v>
      </c>
      <c r="J535" s="54"/>
      <c r="K535" s="49" t="e">
        <f t="shared" si="144"/>
        <v>#VALUE!</v>
      </c>
      <c r="L535" s="49" t="e">
        <f t="shared" si="145"/>
        <v>#VALUE!</v>
      </c>
      <c r="M535" s="55"/>
      <c r="N535" s="56"/>
      <c r="O535" s="57"/>
      <c r="P535" s="57"/>
      <c r="Q535" s="57"/>
    </row>
    <row r="536" spans="2:17" s="58" customFormat="1">
      <c r="B536" s="49"/>
      <c r="C536" s="50"/>
      <c r="D536" s="51"/>
      <c r="E536" s="53"/>
      <c r="G536" s="52" t="e">
        <f>(VLOOKUP(F536,暑期營隊收費標準!$A$1:$D$87,4,FALSE))</f>
        <v>#N/A</v>
      </c>
      <c r="H536" s="52" t="e">
        <f t="shared" si="142"/>
        <v>#VALUE!</v>
      </c>
      <c r="I536" s="52" t="e">
        <f t="shared" si="143"/>
        <v>#N/A</v>
      </c>
      <c r="J536" s="54"/>
      <c r="K536" s="49" t="e">
        <f t="shared" si="144"/>
        <v>#VALUE!</v>
      </c>
      <c r="L536" s="49" t="e">
        <f t="shared" si="145"/>
        <v>#VALUE!</v>
      </c>
      <c r="M536" s="55"/>
      <c r="N536" s="56"/>
      <c r="O536" s="57"/>
      <c r="P536" s="57"/>
      <c r="Q536" s="57"/>
    </row>
    <row r="537" spans="2:17" s="58" customFormat="1">
      <c r="B537" s="49"/>
      <c r="C537" s="50"/>
      <c r="D537" s="51"/>
      <c r="E537" s="53"/>
      <c r="G537" s="52" t="e">
        <f>(VLOOKUP(F537,暑期營隊收費標準!$A$1:$D$87,4,FALSE))</f>
        <v>#N/A</v>
      </c>
      <c r="H537" s="52" t="e">
        <f t="shared" si="142"/>
        <v>#VALUE!</v>
      </c>
      <c r="I537" s="52" t="e">
        <f t="shared" si="143"/>
        <v>#N/A</v>
      </c>
      <c r="J537" s="54"/>
      <c r="K537" s="49" t="e">
        <f t="shared" si="144"/>
        <v>#VALUE!</v>
      </c>
      <c r="L537" s="49" t="e">
        <f t="shared" si="145"/>
        <v>#VALUE!</v>
      </c>
      <c r="M537" s="55"/>
      <c r="N537" s="56"/>
      <c r="O537" s="57"/>
      <c r="P537" s="57"/>
      <c r="Q537" s="57"/>
    </row>
    <row r="538" spans="2:17" s="58" customFormat="1">
      <c r="B538" s="49"/>
      <c r="C538" s="50"/>
      <c r="D538" s="51"/>
      <c r="E538" s="53"/>
      <c r="G538" s="52" t="e">
        <f>(VLOOKUP(F538,暑期營隊收費標準!$A$1:$D$87,4,FALSE))</f>
        <v>#N/A</v>
      </c>
      <c r="H538" s="52" t="e">
        <f t="shared" si="142"/>
        <v>#VALUE!</v>
      </c>
      <c r="I538" s="52" t="e">
        <f t="shared" si="143"/>
        <v>#N/A</v>
      </c>
      <c r="J538" s="54"/>
      <c r="K538" s="49" t="e">
        <f t="shared" si="144"/>
        <v>#VALUE!</v>
      </c>
      <c r="L538" s="49" t="e">
        <f t="shared" si="145"/>
        <v>#VALUE!</v>
      </c>
      <c r="M538" s="55"/>
      <c r="N538" s="56"/>
      <c r="O538" s="57"/>
      <c r="P538" s="57"/>
      <c r="Q538" s="57"/>
    </row>
    <row r="539" spans="2:17" s="58" customFormat="1">
      <c r="B539" s="49"/>
      <c r="C539" s="50"/>
      <c r="D539" s="51"/>
      <c r="E539" s="53"/>
      <c r="G539" s="52" t="e">
        <f>(VLOOKUP(F539,暑期營隊收費標準!$A$1:$D$87,4,FALSE))</f>
        <v>#N/A</v>
      </c>
      <c r="H539" s="52" t="e">
        <f t="shared" si="142"/>
        <v>#VALUE!</v>
      </c>
      <c r="I539" s="52" t="e">
        <f t="shared" si="143"/>
        <v>#N/A</v>
      </c>
      <c r="J539" s="54"/>
      <c r="K539" s="49" t="e">
        <f t="shared" si="144"/>
        <v>#VALUE!</v>
      </c>
      <c r="L539" s="49" t="e">
        <f t="shared" si="145"/>
        <v>#VALUE!</v>
      </c>
      <c r="M539" s="55"/>
      <c r="N539" s="56"/>
      <c r="O539" s="57"/>
      <c r="P539" s="57"/>
      <c r="Q539" s="57"/>
    </row>
    <row r="540" spans="2:17" s="58" customFormat="1">
      <c r="B540" s="49"/>
      <c r="C540" s="50"/>
      <c r="D540" s="51"/>
      <c r="E540" s="59"/>
      <c r="G540" s="52" t="e">
        <f>(VLOOKUP(F540,暑期營隊收費標準!$A$1:$D$87,4,FALSE))</f>
        <v>#N/A</v>
      </c>
      <c r="H540" s="52" t="e">
        <f t="shared" si="142"/>
        <v>#VALUE!</v>
      </c>
      <c r="I540" s="52" t="e">
        <f t="shared" si="143"/>
        <v>#N/A</v>
      </c>
      <c r="J540" s="54"/>
      <c r="K540" s="49" t="e">
        <f t="shared" si="144"/>
        <v>#VALUE!</v>
      </c>
      <c r="L540" s="49" t="e">
        <f t="shared" si="145"/>
        <v>#VALUE!</v>
      </c>
      <c r="M540" s="55"/>
      <c r="N540" s="56"/>
      <c r="O540" s="57"/>
      <c r="P540" s="57"/>
      <c r="Q540" s="57"/>
    </row>
    <row r="541" spans="2:17" s="58" customFormat="1">
      <c r="B541" s="49"/>
      <c r="C541" s="50"/>
      <c r="D541" s="51"/>
      <c r="E541" s="59"/>
      <c r="G541" s="52" t="e">
        <f>(VLOOKUP(F541,暑期營隊收費標準!$A$1:$D$87,4,FALSE))</f>
        <v>#N/A</v>
      </c>
      <c r="H541" s="52" t="e">
        <f t="shared" si="142"/>
        <v>#VALUE!</v>
      </c>
      <c r="I541" s="52" t="e">
        <f t="shared" si="143"/>
        <v>#N/A</v>
      </c>
      <c r="J541" s="54"/>
      <c r="K541" s="49" t="e">
        <f t="shared" si="144"/>
        <v>#VALUE!</v>
      </c>
      <c r="L541" s="49" t="e">
        <f t="shared" si="145"/>
        <v>#VALUE!</v>
      </c>
      <c r="M541" s="55"/>
      <c r="N541" s="56"/>
      <c r="O541" s="57"/>
      <c r="P541" s="57"/>
      <c r="Q541" s="57"/>
    </row>
    <row r="542" spans="2:17" s="58" customFormat="1">
      <c r="B542" s="49"/>
      <c r="C542" s="50"/>
      <c r="D542" s="51"/>
      <c r="E542" s="53"/>
      <c r="G542" s="52" t="e">
        <f>(VLOOKUP(F542,暑期營隊收費標準!$A$1:$D$87,4,FALSE))</f>
        <v>#N/A</v>
      </c>
      <c r="H542" s="52" t="e">
        <f t="shared" si="142"/>
        <v>#VALUE!</v>
      </c>
      <c r="I542" s="52" t="e">
        <f t="shared" si="143"/>
        <v>#N/A</v>
      </c>
      <c r="J542" s="54"/>
      <c r="K542" s="49" t="e">
        <f t="shared" si="144"/>
        <v>#VALUE!</v>
      </c>
      <c r="L542" s="49" t="e">
        <f t="shared" si="145"/>
        <v>#VALUE!</v>
      </c>
      <c r="M542" s="55"/>
      <c r="N542" s="56"/>
      <c r="O542" s="57"/>
      <c r="P542" s="57"/>
      <c r="Q542" s="57"/>
    </row>
    <row r="543" spans="2:17" s="58" customFormat="1">
      <c r="B543" s="49"/>
      <c r="C543" s="50"/>
      <c r="D543" s="51"/>
      <c r="E543" s="53"/>
      <c r="G543" s="52" t="e">
        <f>(VLOOKUP(F543,暑期營隊收費標準!$A$1:$D$87,4,FALSE))</f>
        <v>#N/A</v>
      </c>
      <c r="H543" s="52" t="e">
        <f t="shared" si="142"/>
        <v>#VALUE!</v>
      </c>
      <c r="I543" s="52" t="e">
        <f t="shared" si="143"/>
        <v>#N/A</v>
      </c>
      <c r="J543" s="54"/>
      <c r="K543" s="49" t="e">
        <f t="shared" si="144"/>
        <v>#VALUE!</v>
      </c>
      <c r="L543" s="49" t="e">
        <f t="shared" si="145"/>
        <v>#VALUE!</v>
      </c>
      <c r="M543" s="55"/>
      <c r="N543" s="56"/>
      <c r="O543" s="57"/>
      <c r="P543" s="57"/>
      <c r="Q543" s="57"/>
    </row>
    <row r="544" spans="2:17" s="58" customFormat="1">
      <c r="B544" s="49"/>
      <c r="C544" s="50"/>
      <c r="D544" s="51"/>
      <c r="E544" s="59"/>
      <c r="F544" s="49"/>
      <c r="G544" s="52" t="e">
        <f>(VLOOKUP(F544,暑期營隊收費標準!$A$1:$D$87,4,FALSE))</f>
        <v>#N/A</v>
      </c>
      <c r="H544" s="52" t="e">
        <f t="shared" si="142"/>
        <v>#VALUE!</v>
      </c>
      <c r="I544" s="52" t="e">
        <f t="shared" si="143"/>
        <v>#N/A</v>
      </c>
      <c r="J544" s="54"/>
      <c r="K544" s="49" t="e">
        <f t="shared" si="144"/>
        <v>#VALUE!</v>
      </c>
      <c r="L544" s="49" t="e">
        <f t="shared" si="145"/>
        <v>#VALUE!</v>
      </c>
      <c r="M544" s="55"/>
      <c r="N544" s="56"/>
      <c r="O544" s="57"/>
      <c r="P544" s="57"/>
      <c r="Q544" s="57"/>
    </row>
    <row r="545" spans="2:17" s="58" customFormat="1">
      <c r="B545" s="49"/>
      <c r="C545" s="50"/>
      <c r="D545" s="51"/>
      <c r="E545" s="59"/>
      <c r="G545" s="52" t="e">
        <f>(VLOOKUP(F545,暑期營隊收費標準!$A$1:$D$87,4,FALSE))</f>
        <v>#N/A</v>
      </c>
      <c r="H545" s="52" t="e">
        <f t="shared" si="142"/>
        <v>#VALUE!</v>
      </c>
      <c r="I545" s="52" t="e">
        <f t="shared" si="143"/>
        <v>#N/A</v>
      </c>
      <c r="J545" s="54"/>
      <c r="K545" s="49" t="e">
        <f t="shared" si="144"/>
        <v>#VALUE!</v>
      </c>
      <c r="L545" s="49" t="e">
        <f t="shared" si="145"/>
        <v>#VALUE!</v>
      </c>
      <c r="M545" s="55"/>
      <c r="N545" s="56"/>
      <c r="O545" s="57"/>
      <c r="P545" s="57"/>
      <c r="Q545" s="57"/>
    </row>
    <row r="546" spans="2:17" s="58" customFormat="1">
      <c r="B546" s="49"/>
      <c r="C546" s="50"/>
      <c r="D546" s="51"/>
      <c r="E546" s="59"/>
      <c r="G546" s="52" t="e">
        <f>(VLOOKUP(F546,暑期營隊收費標準!$A$1:$D$87,4,FALSE))</f>
        <v>#N/A</v>
      </c>
      <c r="H546" s="52" t="e">
        <f t="shared" si="142"/>
        <v>#VALUE!</v>
      </c>
      <c r="I546" s="52" t="e">
        <f t="shared" si="143"/>
        <v>#N/A</v>
      </c>
      <c r="J546" s="54"/>
      <c r="K546" s="49" t="e">
        <f t="shared" si="144"/>
        <v>#VALUE!</v>
      </c>
      <c r="L546" s="49" t="e">
        <f t="shared" si="145"/>
        <v>#VALUE!</v>
      </c>
      <c r="M546" s="55"/>
      <c r="N546" s="56"/>
      <c r="O546" s="57"/>
      <c r="P546" s="57"/>
      <c r="Q546" s="57"/>
    </row>
    <row r="547" spans="2:17" s="58" customFormat="1">
      <c r="B547" s="49"/>
      <c r="C547" s="50"/>
      <c r="D547" s="51"/>
      <c r="E547" s="59"/>
      <c r="G547" s="52" t="e">
        <f>(VLOOKUP(F547,暑期營隊收費標準!$A$1:$D$87,4,FALSE))</f>
        <v>#N/A</v>
      </c>
      <c r="H547" s="52" t="e">
        <f t="shared" si="142"/>
        <v>#VALUE!</v>
      </c>
      <c r="I547" s="52" t="e">
        <f t="shared" si="143"/>
        <v>#N/A</v>
      </c>
      <c r="J547" s="54"/>
      <c r="K547" s="49" t="e">
        <f t="shared" si="144"/>
        <v>#VALUE!</v>
      </c>
      <c r="L547" s="49" t="e">
        <f t="shared" si="145"/>
        <v>#VALUE!</v>
      </c>
      <c r="M547" s="55"/>
      <c r="N547" s="56"/>
      <c r="O547" s="57"/>
      <c r="P547" s="57"/>
      <c r="Q547" s="57"/>
    </row>
    <row r="548" spans="2:17" s="58" customFormat="1">
      <c r="B548" s="49"/>
      <c r="C548" s="50"/>
      <c r="D548" s="51"/>
      <c r="E548" s="59"/>
      <c r="G548" s="52" t="e">
        <f>(VLOOKUP(F548,暑期營隊收費標準!$A$1:$D$87,4,FALSE))</f>
        <v>#N/A</v>
      </c>
      <c r="H548" s="52" t="e">
        <f t="shared" si="142"/>
        <v>#VALUE!</v>
      </c>
      <c r="I548" s="52" t="e">
        <f t="shared" si="143"/>
        <v>#N/A</v>
      </c>
      <c r="J548" s="54"/>
      <c r="K548" s="49" t="e">
        <f t="shared" si="144"/>
        <v>#VALUE!</v>
      </c>
      <c r="L548" s="49" t="e">
        <f t="shared" si="145"/>
        <v>#VALUE!</v>
      </c>
      <c r="M548" s="55"/>
      <c r="N548" s="56"/>
      <c r="O548" s="57"/>
      <c r="P548" s="57"/>
      <c r="Q548" s="57"/>
    </row>
    <row r="549" spans="2:17" s="58" customFormat="1">
      <c r="B549" s="49"/>
      <c r="C549" s="50"/>
      <c r="D549" s="51"/>
      <c r="E549" s="59"/>
      <c r="G549" s="52" t="e">
        <f>(VLOOKUP(F549,暑期營隊收費標準!$A$1:$D$87,4,FALSE))</f>
        <v>#N/A</v>
      </c>
      <c r="H549" s="52" t="e">
        <f t="shared" si="142"/>
        <v>#VALUE!</v>
      </c>
      <c r="I549" s="52" t="e">
        <f t="shared" si="143"/>
        <v>#N/A</v>
      </c>
      <c r="J549" s="54"/>
      <c r="K549" s="49" t="e">
        <f t="shared" si="144"/>
        <v>#VALUE!</v>
      </c>
      <c r="L549" s="49" t="e">
        <f t="shared" si="145"/>
        <v>#VALUE!</v>
      </c>
      <c r="M549" s="55"/>
      <c r="N549" s="56"/>
      <c r="O549" s="57"/>
      <c r="P549" s="57"/>
      <c r="Q549" s="57"/>
    </row>
    <row r="550" spans="2:17" s="58" customFormat="1">
      <c r="B550" s="49"/>
      <c r="C550" s="50"/>
      <c r="D550" s="51"/>
      <c r="E550" s="53"/>
      <c r="G550" s="52" t="e">
        <f>(VLOOKUP(F550,暑期營隊收費標準!$A$1:$D$87,4,FALSE))</f>
        <v>#N/A</v>
      </c>
      <c r="H550" s="52" t="e">
        <f t="shared" si="142"/>
        <v>#VALUE!</v>
      </c>
      <c r="I550" s="52" t="e">
        <f t="shared" si="143"/>
        <v>#N/A</v>
      </c>
      <c r="J550" s="54"/>
      <c r="K550" s="49" t="e">
        <f t="shared" si="144"/>
        <v>#VALUE!</v>
      </c>
      <c r="L550" s="49" t="e">
        <f t="shared" si="145"/>
        <v>#VALUE!</v>
      </c>
      <c r="M550" s="55"/>
      <c r="N550" s="56"/>
      <c r="O550" s="57"/>
      <c r="P550" s="57"/>
      <c r="Q550" s="57"/>
    </row>
    <row r="551" spans="2:17" s="58" customFormat="1">
      <c r="B551" s="49"/>
      <c r="C551" s="50"/>
      <c r="D551" s="51"/>
      <c r="E551" s="59"/>
      <c r="F551" s="49"/>
      <c r="G551" s="52" t="e">
        <f>(VLOOKUP(F551,暑期營隊收費標準!$A$1:$D$87,4,FALSE))</f>
        <v>#N/A</v>
      </c>
      <c r="H551" s="52" t="e">
        <f t="shared" si="142"/>
        <v>#VALUE!</v>
      </c>
      <c r="I551" s="52" t="e">
        <f t="shared" si="143"/>
        <v>#N/A</v>
      </c>
      <c r="J551" s="54"/>
      <c r="K551" s="49" t="e">
        <f t="shared" si="144"/>
        <v>#VALUE!</v>
      </c>
      <c r="L551" s="49" t="e">
        <f t="shared" si="145"/>
        <v>#VALUE!</v>
      </c>
      <c r="M551" s="55"/>
      <c r="N551" s="56"/>
      <c r="O551" s="57"/>
      <c r="P551" s="57"/>
      <c r="Q551" s="57"/>
    </row>
    <row r="552" spans="2:17" s="58" customFormat="1">
      <c r="B552" s="49"/>
      <c r="C552" s="50"/>
      <c r="D552" s="51"/>
      <c r="E552" s="53"/>
      <c r="F552" s="49"/>
      <c r="G552" s="52" t="e">
        <f>(VLOOKUP(F552,暑期營隊收費標準!$A$1:$D$87,4,FALSE))</f>
        <v>#N/A</v>
      </c>
      <c r="H552" s="52" t="e">
        <f t="shared" si="142"/>
        <v>#VALUE!</v>
      </c>
      <c r="I552" s="52" t="e">
        <f t="shared" si="143"/>
        <v>#N/A</v>
      </c>
      <c r="J552" s="54"/>
      <c r="K552" s="49" t="e">
        <f t="shared" si="144"/>
        <v>#VALUE!</v>
      </c>
      <c r="L552" s="49" t="e">
        <f t="shared" si="145"/>
        <v>#VALUE!</v>
      </c>
      <c r="M552" s="55"/>
      <c r="N552" s="56"/>
      <c r="O552" s="57"/>
      <c r="P552" s="57"/>
      <c r="Q552" s="57"/>
    </row>
    <row r="553" spans="2:17" s="58" customFormat="1">
      <c r="B553" s="49"/>
      <c r="C553" s="50"/>
      <c r="D553" s="51"/>
      <c r="E553" s="59"/>
      <c r="G553" s="52" t="e">
        <f>(VLOOKUP(F553,暑期營隊收費標準!$A$1:$D$87,4,FALSE))</f>
        <v>#N/A</v>
      </c>
      <c r="H553" s="52" t="e">
        <f t="shared" si="142"/>
        <v>#VALUE!</v>
      </c>
      <c r="I553" s="52" t="e">
        <f t="shared" si="143"/>
        <v>#N/A</v>
      </c>
      <c r="J553" s="54"/>
      <c r="K553" s="49" t="e">
        <f t="shared" si="144"/>
        <v>#VALUE!</v>
      </c>
      <c r="L553" s="49" t="e">
        <f t="shared" si="145"/>
        <v>#VALUE!</v>
      </c>
      <c r="M553" s="55"/>
      <c r="N553" s="56"/>
      <c r="O553" s="57"/>
      <c r="P553" s="57"/>
      <c r="Q553" s="57"/>
    </row>
    <row r="554" spans="2:17" s="58" customFormat="1">
      <c r="B554" s="49"/>
      <c r="C554" s="50"/>
      <c r="D554" s="51"/>
      <c r="E554" s="53"/>
      <c r="G554" s="52" t="e">
        <f>(VLOOKUP(F554,暑期營隊收費標準!$A$1:$D$87,4,FALSE))</f>
        <v>#N/A</v>
      </c>
      <c r="H554" s="52" t="e">
        <f t="shared" si="142"/>
        <v>#VALUE!</v>
      </c>
      <c r="I554" s="52" t="e">
        <f t="shared" si="143"/>
        <v>#N/A</v>
      </c>
      <c r="J554" s="54"/>
      <c r="K554" s="49" t="e">
        <f t="shared" si="144"/>
        <v>#VALUE!</v>
      </c>
      <c r="L554" s="49" t="e">
        <f t="shared" si="145"/>
        <v>#VALUE!</v>
      </c>
      <c r="M554" s="55"/>
      <c r="N554" s="56"/>
      <c r="O554" s="57"/>
      <c r="P554" s="57"/>
      <c r="Q554" s="57"/>
    </row>
    <row r="555" spans="2:17" s="58" customFormat="1">
      <c r="B555" s="49"/>
      <c r="C555" s="50"/>
      <c r="D555" s="51"/>
      <c r="E555" s="53"/>
      <c r="G555" s="52" t="e">
        <f>(VLOOKUP(F555,暑期營隊收費標準!$A$1:$D$87,4,FALSE))</f>
        <v>#N/A</v>
      </c>
      <c r="H555" s="52" t="e">
        <f t="shared" si="142"/>
        <v>#VALUE!</v>
      </c>
      <c r="I555" s="52" t="e">
        <f t="shared" si="143"/>
        <v>#N/A</v>
      </c>
      <c r="J555" s="54"/>
      <c r="K555" s="49" t="e">
        <f t="shared" si="144"/>
        <v>#VALUE!</v>
      </c>
      <c r="L555" s="49" t="e">
        <f t="shared" si="145"/>
        <v>#VALUE!</v>
      </c>
      <c r="M555" s="55"/>
      <c r="N555" s="56"/>
      <c r="O555" s="57"/>
      <c r="P555" s="57"/>
      <c r="Q555" s="57"/>
    </row>
    <row r="556" spans="2:17" s="58" customFormat="1">
      <c r="B556" s="49"/>
      <c r="C556" s="60"/>
      <c r="D556" s="51"/>
      <c r="E556" s="53"/>
      <c r="F556" s="49"/>
      <c r="G556" s="52" t="e">
        <f>(VLOOKUP(F556,暑期營隊收費標準!$A$1:$D$87,4,FALSE))</f>
        <v>#N/A</v>
      </c>
      <c r="H556" s="52" t="e">
        <f t="shared" si="142"/>
        <v>#VALUE!</v>
      </c>
      <c r="I556" s="52" t="e">
        <f t="shared" si="143"/>
        <v>#N/A</v>
      </c>
      <c r="J556" s="54"/>
      <c r="K556" s="49" t="e">
        <f t="shared" si="144"/>
        <v>#VALUE!</v>
      </c>
      <c r="L556" s="49" t="e">
        <f t="shared" si="145"/>
        <v>#VALUE!</v>
      </c>
      <c r="M556" s="55"/>
      <c r="N556" s="56"/>
      <c r="O556" s="57"/>
      <c r="P556" s="57"/>
      <c r="Q556" s="57"/>
    </row>
    <row r="557" spans="2:17" s="58" customFormat="1">
      <c r="B557" s="49"/>
      <c r="C557" s="60"/>
      <c r="D557" s="51"/>
      <c r="E557" s="53"/>
      <c r="F557" s="49"/>
      <c r="G557" s="52" t="e">
        <f>(VLOOKUP(F557,暑期營隊收費標準!$A$1:$D$87,4,FALSE))</f>
        <v>#N/A</v>
      </c>
      <c r="H557" s="52" t="e">
        <f t="shared" si="142"/>
        <v>#VALUE!</v>
      </c>
      <c r="I557" s="52" t="e">
        <f t="shared" si="143"/>
        <v>#N/A</v>
      </c>
      <c r="J557" s="54"/>
      <c r="K557" s="49" t="e">
        <f t="shared" si="144"/>
        <v>#VALUE!</v>
      </c>
      <c r="L557" s="49" t="e">
        <f t="shared" si="145"/>
        <v>#VALUE!</v>
      </c>
      <c r="M557" s="55"/>
      <c r="N557" s="56"/>
      <c r="O557" s="57"/>
      <c r="P557" s="57"/>
      <c r="Q557" s="57"/>
    </row>
    <row r="558" spans="2:17" s="58" customFormat="1">
      <c r="B558" s="49"/>
      <c r="C558" s="60"/>
      <c r="D558" s="51"/>
      <c r="E558" s="53"/>
      <c r="F558" s="49"/>
      <c r="G558" s="52" t="e">
        <f>(VLOOKUP(F558,暑期營隊收費標準!$A$1:$D$87,4,FALSE))</f>
        <v>#N/A</v>
      </c>
      <c r="H558" s="52" t="e">
        <f t="shared" si="142"/>
        <v>#VALUE!</v>
      </c>
      <c r="I558" s="52" t="e">
        <f t="shared" si="143"/>
        <v>#N/A</v>
      </c>
      <c r="J558" s="54"/>
      <c r="K558" s="49" t="e">
        <f t="shared" si="144"/>
        <v>#VALUE!</v>
      </c>
      <c r="L558" s="49" t="e">
        <f t="shared" si="145"/>
        <v>#VALUE!</v>
      </c>
      <c r="M558" s="55"/>
      <c r="N558" s="56"/>
      <c r="O558" s="57"/>
      <c r="P558" s="57"/>
      <c r="Q558" s="57"/>
    </row>
    <row r="559" spans="2:17" s="58" customFormat="1">
      <c r="B559" s="49"/>
      <c r="C559" s="60"/>
      <c r="D559" s="51"/>
      <c r="E559" s="53"/>
      <c r="F559" s="49"/>
      <c r="G559" s="52" t="e">
        <f>(VLOOKUP(F559,暑期營隊收費標準!$A$1:$D$87,4,FALSE))</f>
        <v>#N/A</v>
      </c>
      <c r="H559" s="52" t="e">
        <f t="shared" si="142"/>
        <v>#VALUE!</v>
      </c>
      <c r="I559" s="52" t="e">
        <f t="shared" si="143"/>
        <v>#N/A</v>
      </c>
      <c r="J559" s="54"/>
      <c r="K559" s="49" t="e">
        <f t="shared" si="144"/>
        <v>#VALUE!</v>
      </c>
      <c r="L559" s="49" t="e">
        <f t="shared" si="145"/>
        <v>#VALUE!</v>
      </c>
      <c r="M559" s="55"/>
      <c r="N559" s="56"/>
      <c r="O559" s="57"/>
      <c r="P559" s="57"/>
      <c r="Q559" s="57"/>
    </row>
    <row r="560" spans="2:17" s="58" customFormat="1">
      <c r="B560" s="49"/>
      <c r="C560" s="60"/>
      <c r="D560" s="51"/>
      <c r="E560" s="53"/>
      <c r="G560" s="52" t="e">
        <f>(VLOOKUP(F560,暑期營隊收費標準!$A$1:$D$87,4,FALSE))</f>
        <v>#N/A</v>
      </c>
      <c r="H560" s="52" t="e">
        <f t="shared" si="142"/>
        <v>#VALUE!</v>
      </c>
      <c r="I560" s="52" t="e">
        <f t="shared" si="143"/>
        <v>#N/A</v>
      </c>
      <c r="J560" s="54"/>
      <c r="K560" s="49" t="e">
        <f t="shared" si="144"/>
        <v>#VALUE!</v>
      </c>
      <c r="L560" s="49" t="e">
        <f t="shared" si="145"/>
        <v>#VALUE!</v>
      </c>
      <c r="M560" s="55"/>
      <c r="N560" s="56"/>
      <c r="O560" s="57"/>
      <c r="P560" s="57"/>
      <c r="Q560" s="57"/>
    </row>
    <row r="561" spans="2:17" s="58" customFormat="1">
      <c r="B561" s="49"/>
      <c r="C561" s="60"/>
      <c r="D561" s="51"/>
      <c r="E561" s="53"/>
      <c r="G561" s="52" t="e">
        <f>(VLOOKUP(F561,暑期營隊收費標準!$A$1:$D$87,4,FALSE))</f>
        <v>#N/A</v>
      </c>
      <c r="H561" s="52" t="e">
        <f t="shared" si="142"/>
        <v>#VALUE!</v>
      </c>
      <c r="I561" s="52" t="e">
        <f t="shared" si="143"/>
        <v>#N/A</v>
      </c>
      <c r="J561" s="54"/>
      <c r="K561" s="49" t="e">
        <f t="shared" si="144"/>
        <v>#VALUE!</v>
      </c>
      <c r="L561" s="49" t="e">
        <f t="shared" si="145"/>
        <v>#VALUE!</v>
      </c>
      <c r="M561" s="55"/>
      <c r="N561" s="56"/>
      <c r="O561" s="57"/>
      <c r="P561" s="57"/>
      <c r="Q561" s="57"/>
    </row>
    <row r="562" spans="2:17" s="58" customFormat="1">
      <c r="B562" s="49"/>
      <c r="C562" s="60"/>
      <c r="D562" s="51"/>
      <c r="E562" s="53"/>
      <c r="F562" s="49"/>
      <c r="G562" s="52" t="e">
        <f>(VLOOKUP(F562,暑期營隊收費標準!$A$1:$D$87,4,FALSE))</f>
        <v>#N/A</v>
      </c>
      <c r="H562" s="52" t="e">
        <f t="shared" si="142"/>
        <v>#VALUE!</v>
      </c>
      <c r="I562" s="52" t="e">
        <f t="shared" si="143"/>
        <v>#N/A</v>
      </c>
      <c r="J562" s="54"/>
      <c r="K562" s="49" t="e">
        <f t="shared" si="144"/>
        <v>#VALUE!</v>
      </c>
      <c r="L562" s="49" t="e">
        <f t="shared" si="145"/>
        <v>#VALUE!</v>
      </c>
      <c r="M562" s="55"/>
      <c r="N562" s="56"/>
      <c r="O562" s="57"/>
      <c r="P562" s="57"/>
      <c r="Q562" s="57"/>
    </row>
    <row r="563" spans="2:17" s="58" customFormat="1">
      <c r="B563" s="49"/>
      <c r="C563" s="60"/>
      <c r="D563" s="51"/>
      <c r="E563" s="53"/>
      <c r="F563" s="49"/>
      <c r="G563" s="52" t="e">
        <f>(VLOOKUP(F563,暑期營隊收費標準!$A$1:$D$87,4,FALSE))</f>
        <v>#N/A</v>
      </c>
      <c r="H563" s="52" t="e">
        <f t="shared" si="142"/>
        <v>#VALUE!</v>
      </c>
      <c r="I563" s="52" t="e">
        <f t="shared" si="143"/>
        <v>#N/A</v>
      </c>
      <c r="J563" s="54"/>
      <c r="K563" s="49" t="e">
        <f t="shared" si="144"/>
        <v>#VALUE!</v>
      </c>
      <c r="L563" s="49" t="e">
        <f t="shared" si="145"/>
        <v>#VALUE!</v>
      </c>
      <c r="M563" s="55"/>
      <c r="N563" s="56"/>
      <c r="O563" s="57"/>
      <c r="P563" s="57"/>
      <c r="Q563" s="57"/>
    </row>
    <row r="564" spans="2:17" s="58" customFormat="1">
      <c r="B564" s="49"/>
      <c r="C564" s="60"/>
      <c r="D564" s="51"/>
      <c r="E564" s="59"/>
      <c r="G564" s="52" t="e">
        <f>(VLOOKUP(F564,暑期營隊收費標準!$A$1:$D$87,4,FALSE))</f>
        <v>#N/A</v>
      </c>
      <c r="H564" s="52" t="e">
        <f t="shared" si="142"/>
        <v>#VALUE!</v>
      </c>
      <c r="I564" s="52" t="e">
        <f t="shared" si="143"/>
        <v>#N/A</v>
      </c>
      <c r="J564" s="54"/>
      <c r="K564" s="49" t="e">
        <f t="shared" si="144"/>
        <v>#VALUE!</v>
      </c>
      <c r="L564" s="49" t="e">
        <f t="shared" si="145"/>
        <v>#VALUE!</v>
      </c>
      <c r="M564" s="55"/>
      <c r="N564" s="56"/>
      <c r="O564" s="57"/>
      <c r="P564" s="57"/>
      <c r="Q564" s="57"/>
    </row>
    <row r="565" spans="2:17" s="58" customFormat="1">
      <c r="B565" s="49"/>
      <c r="C565" s="60"/>
      <c r="D565" s="51"/>
      <c r="E565" s="59"/>
      <c r="F565" s="49"/>
      <c r="G565" s="52" t="e">
        <f>(VLOOKUP(F565,暑期營隊收費標準!$A$1:$D$87,4,FALSE))</f>
        <v>#N/A</v>
      </c>
      <c r="H565" s="52" t="e">
        <f t="shared" si="142"/>
        <v>#VALUE!</v>
      </c>
      <c r="I565" s="52" t="e">
        <f t="shared" si="143"/>
        <v>#N/A</v>
      </c>
      <c r="J565" s="54"/>
      <c r="K565" s="49" t="e">
        <f t="shared" si="144"/>
        <v>#VALUE!</v>
      </c>
      <c r="L565" s="49" t="e">
        <f t="shared" si="145"/>
        <v>#VALUE!</v>
      </c>
      <c r="M565" s="55"/>
      <c r="N565" s="56"/>
      <c r="O565" s="57"/>
      <c r="P565" s="57"/>
      <c r="Q565" s="57"/>
    </row>
    <row r="566" spans="2:17" s="58" customFormat="1">
      <c r="B566" s="49"/>
      <c r="C566" s="60"/>
      <c r="D566" s="51"/>
      <c r="E566" s="53"/>
      <c r="G566" s="52" t="e">
        <f>(VLOOKUP(F566,暑期營隊收費標準!$A$1:$D$87,4,FALSE))</f>
        <v>#N/A</v>
      </c>
      <c r="H566" s="52" t="e">
        <f t="shared" si="142"/>
        <v>#VALUE!</v>
      </c>
      <c r="I566" s="52" t="e">
        <f t="shared" si="143"/>
        <v>#N/A</v>
      </c>
      <c r="J566" s="54"/>
      <c r="K566" s="49" t="e">
        <f t="shared" si="144"/>
        <v>#VALUE!</v>
      </c>
      <c r="L566" s="49" t="e">
        <f t="shared" si="145"/>
        <v>#VALUE!</v>
      </c>
      <c r="M566" s="55"/>
      <c r="N566" s="56"/>
      <c r="O566" s="57"/>
      <c r="P566" s="57"/>
      <c r="Q566" s="57"/>
    </row>
    <row r="567" spans="2:17" s="58" customFormat="1">
      <c r="B567" s="49"/>
      <c r="C567" s="60"/>
      <c r="D567" s="51"/>
      <c r="E567" s="53"/>
      <c r="G567" s="52" t="e">
        <f>(VLOOKUP(F567,暑期營隊收費標準!$A$1:$D$87,4,FALSE))</f>
        <v>#N/A</v>
      </c>
      <c r="H567" s="52" t="e">
        <f t="shared" si="142"/>
        <v>#VALUE!</v>
      </c>
      <c r="I567" s="52" t="e">
        <f t="shared" si="143"/>
        <v>#N/A</v>
      </c>
      <c r="J567" s="54"/>
      <c r="K567" s="49" t="e">
        <f t="shared" si="144"/>
        <v>#VALUE!</v>
      </c>
      <c r="L567" s="49" t="e">
        <f t="shared" si="145"/>
        <v>#VALUE!</v>
      </c>
      <c r="M567" s="55"/>
      <c r="N567" s="56"/>
      <c r="O567" s="57"/>
      <c r="P567" s="57"/>
      <c r="Q567" s="57"/>
    </row>
    <row r="568" spans="2:17" s="58" customFormat="1">
      <c r="B568" s="49"/>
      <c r="C568" s="60"/>
      <c r="D568" s="51"/>
      <c r="E568" s="59"/>
      <c r="G568" s="52" t="e">
        <f>(VLOOKUP(F568,暑期營隊收費標準!$A$1:$D$87,4,FALSE))</f>
        <v>#N/A</v>
      </c>
      <c r="H568" s="52" t="e">
        <f t="shared" si="142"/>
        <v>#VALUE!</v>
      </c>
      <c r="I568" s="52" t="e">
        <f t="shared" si="143"/>
        <v>#N/A</v>
      </c>
      <c r="J568" s="54"/>
      <c r="K568" s="49" t="e">
        <f t="shared" si="144"/>
        <v>#VALUE!</v>
      </c>
      <c r="L568" s="49" t="e">
        <f t="shared" si="145"/>
        <v>#VALUE!</v>
      </c>
      <c r="M568" s="55"/>
      <c r="N568" s="56"/>
      <c r="O568" s="57"/>
      <c r="P568" s="57"/>
      <c r="Q568" s="57"/>
    </row>
    <row r="569" spans="2:17" s="58" customFormat="1">
      <c r="B569" s="49"/>
      <c r="C569" s="60"/>
      <c r="D569" s="51"/>
      <c r="E569" s="53"/>
      <c r="G569" s="52" t="e">
        <f>(VLOOKUP(F569,暑期營隊收費標準!$A$1:$D$87,4,FALSE))</f>
        <v>#N/A</v>
      </c>
      <c r="H569" s="52" t="e">
        <f t="shared" si="142"/>
        <v>#VALUE!</v>
      </c>
      <c r="I569" s="52" t="e">
        <f t="shared" si="143"/>
        <v>#N/A</v>
      </c>
      <c r="J569" s="54"/>
      <c r="K569" s="49" t="e">
        <f t="shared" si="144"/>
        <v>#VALUE!</v>
      </c>
      <c r="L569" s="49" t="e">
        <f t="shared" si="145"/>
        <v>#VALUE!</v>
      </c>
      <c r="M569" s="55"/>
      <c r="N569" s="56"/>
      <c r="O569" s="57"/>
      <c r="P569" s="57"/>
      <c r="Q569" s="57"/>
    </row>
    <row r="570" spans="2:17" s="58" customFormat="1">
      <c r="B570" s="49"/>
      <c r="C570" s="60"/>
      <c r="D570" s="51"/>
      <c r="E570" s="53"/>
      <c r="G570" s="52" t="e">
        <f>(VLOOKUP(F570,暑期營隊收費標準!$A$1:$D$87,4,FALSE))</f>
        <v>#N/A</v>
      </c>
      <c r="H570" s="52" t="e">
        <f t="shared" si="142"/>
        <v>#VALUE!</v>
      </c>
      <c r="I570" s="52" t="e">
        <f t="shared" si="143"/>
        <v>#N/A</v>
      </c>
      <c r="J570" s="54"/>
      <c r="K570" s="49" t="e">
        <f t="shared" si="144"/>
        <v>#VALUE!</v>
      </c>
      <c r="L570" s="49" t="e">
        <f t="shared" si="145"/>
        <v>#VALUE!</v>
      </c>
      <c r="M570" s="55"/>
      <c r="N570" s="56"/>
      <c r="O570" s="57"/>
      <c r="P570" s="57"/>
      <c r="Q570" s="57"/>
    </row>
    <row r="571" spans="2:17" s="58" customFormat="1">
      <c r="B571" s="49"/>
      <c r="C571" s="60"/>
      <c r="D571" s="51"/>
      <c r="E571" s="53"/>
      <c r="G571" s="52" t="e">
        <f>(VLOOKUP(F571,暑期營隊收費標準!$A$1:$D$87,4,FALSE))</f>
        <v>#N/A</v>
      </c>
      <c r="H571" s="52" t="e">
        <f t="shared" si="142"/>
        <v>#VALUE!</v>
      </c>
      <c r="I571" s="52" t="e">
        <f t="shared" si="143"/>
        <v>#N/A</v>
      </c>
      <c r="J571" s="54"/>
      <c r="K571" s="49" t="e">
        <f t="shared" si="144"/>
        <v>#VALUE!</v>
      </c>
      <c r="L571" s="49" t="e">
        <f t="shared" si="145"/>
        <v>#VALUE!</v>
      </c>
      <c r="M571" s="55"/>
      <c r="N571" s="56"/>
      <c r="O571" s="57"/>
      <c r="P571" s="57"/>
      <c r="Q571" s="57"/>
    </row>
    <row r="572" spans="2:17" s="58" customFormat="1">
      <c r="B572" s="49"/>
      <c r="C572" s="60"/>
      <c r="D572" s="51"/>
      <c r="E572" s="53"/>
      <c r="G572" s="52" t="e">
        <f>(VLOOKUP(F572,暑期營隊收費標準!$A$1:$D$87,4,FALSE))</f>
        <v>#N/A</v>
      </c>
      <c r="H572" s="52" t="e">
        <f t="shared" si="142"/>
        <v>#VALUE!</v>
      </c>
      <c r="I572" s="52" t="e">
        <f t="shared" si="143"/>
        <v>#N/A</v>
      </c>
      <c r="J572" s="54"/>
      <c r="K572" s="49" t="e">
        <f t="shared" si="144"/>
        <v>#VALUE!</v>
      </c>
      <c r="L572" s="49" t="e">
        <f t="shared" si="145"/>
        <v>#VALUE!</v>
      </c>
      <c r="M572" s="55"/>
      <c r="N572" s="56"/>
      <c r="O572" s="57"/>
      <c r="P572" s="57"/>
      <c r="Q572" s="57"/>
    </row>
    <row r="573" spans="2:17" s="58" customFormat="1">
      <c r="B573" s="49"/>
      <c r="C573" s="60"/>
      <c r="D573" s="51"/>
      <c r="E573" s="53"/>
      <c r="G573" s="52" t="e">
        <f>(VLOOKUP(F573,暑期營隊收費標準!$A$1:$D$87,4,FALSE))</f>
        <v>#N/A</v>
      </c>
      <c r="H573" s="52" t="e">
        <f t="shared" si="142"/>
        <v>#VALUE!</v>
      </c>
      <c r="I573" s="52" t="e">
        <f t="shared" si="143"/>
        <v>#N/A</v>
      </c>
      <c r="J573" s="54"/>
      <c r="K573" s="49" t="e">
        <f t="shared" si="144"/>
        <v>#VALUE!</v>
      </c>
      <c r="L573" s="49" t="e">
        <f t="shared" si="145"/>
        <v>#VALUE!</v>
      </c>
      <c r="M573" s="55"/>
      <c r="N573" s="56"/>
      <c r="O573" s="57"/>
      <c r="P573" s="57"/>
      <c r="Q573" s="57"/>
    </row>
    <row r="574" spans="2:17" s="58" customFormat="1">
      <c r="B574" s="49"/>
      <c r="C574" s="60"/>
      <c r="D574" s="51"/>
      <c r="E574" s="53"/>
      <c r="F574" s="49"/>
      <c r="G574" s="52" t="e">
        <f>(VLOOKUP(F574,暑期營隊收費標準!$A$1:$D$87,4,FALSE))</f>
        <v>#N/A</v>
      </c>
      <c r="H574" s="52" t="e">
        <f t="shared" si="142"/>
        <v>#VALUE!</v>
      </c>
      <c r="I574" s="52" t="e">
        <f t="shared" si="143"/>
        <v>#N/A</v>
      </c>
      <c r="J574" s="54"/>
      <c r="K574" s="49" t="e">
        <f t="shared" si="144"/>
        <v>#VALUE!</v>
      </c>
      <c r="L574" s="49" t="e">
        <f t="shared" si="145"/>
        <v>#VALUE!</v>
      </c>
      <c r="M574" s="55"/>
      <c r="N574" s="56"/>
      <c r="O574" s="57"/>
      <c r="P574" s="57"/>
      <c r="Q574" s="57"/>
    </row>
    <row r="575" spans="2:17" s="58" customFormat="1">
      <c r="B575" s="49"/>
      <c r="C575" s="60"/>
      <c r="D575" s="51"/>
      <c r="E575" s="59"/>
      <c r="G575" s="52" t="e">
        <f>(VLOOKUP(F575,暑期營隊收費標準!$A$1:$D$87,4,FALSE))</f>
        <v>#N/A</v>
      </c>
      <c r="H575" s="52" t="e">
        <f t="shared" si="142"/>
        <v>#VALUE!</v>
      </c>
      <c r="I575" s="52" t="e">
        <f t="shared" si="143"/>
        <v>#N/A</v>
      </c>
      <c r="J575" s="54"/>
      <c r="K575" s="49" t="e">
        <f t="shared" si="144"/>
        <v>#VALUE!</v>
      </c>
      <c r="L575" s="49" t="e">
        <f t="shared" si="145"/>
        <v>#VALUE!</v>
      </c>
      <c r="M575" s="55"/>
      <c r="N575" s="56"/>
      <c r="O575" s="57"/>
      <c r="P575" s="57"/>
      <c r="Q575" s="57"/>
    </row>
    <row r="576" spans="2:17" s="58" customFormat="1">
      <c r="B576" s="49"/>
      <c r="C576" s="60"/>
      <c r="D576" s="51"/>
      <c r="E576" s="59"/>
      <c r="G576" s="52" t="e">
        <f>(VLOOKUP(F576,暑期營隊收費標準!$A$1:$D$87,4,FALSE))</f>
        <v>#N/A</v>
      </c>
      <c r="H576" s="52" t="e">
        <f t="shared" si="142"/>
        <v>#VALUE!</v>
      </c>
      <c r="I576" s="52" t="e">
        <f t="shared" si="143"/>
        <v>#N/A</v>
      </c>
      <c r="J576" s="54"/>
      <c r="K576" s="49" t="e">
        <f t="shared" si="144"/>
        <v>#VALUE!</v>
      </c>
      <c r="L576" s="49" t="e">
        <f t="shared" si="145"/>
        <v>#VALUE!</v>
      </c>
      <c r="M576" s="55"/>
      <c r="N576" s="56"/>
      <c r="O576" s="57"/>
      <c r="P576" s="57"/>
      <c r="Q576" s="57"/>
    </row>
    <row r="577" spans="2:17" s="58" customFormat="1">
      <c r="B577" s="49"/>
      <c r="C577" s="60"/>
      <c r="D577" s="51"/>
      <c r="E577" s="59"/>
      <c r="G577" s="52" t="e">
        <f>(VLOOKUP(F577,暑期營隊收費標準!$A$1:$D$87,4,FALSE))</f>
        <v>#N/A</v>
      </c>
      <c r="H577" s="52" t="e">
        <f t="shared" si="142"/>
        <v>#VALUE!</v>
      </c>
      <c r="I577" s="52" t="e">
        <f t="shared" si="143"/>
        <v>#N/A</v>
      </c>
      <c r="J577" s="54"/>
      <c r="K577" s="49" t="e">
        <f t="shared" si="144"/>
        <v>#VALUE!</v>
      </c>
      <c r="L577" s="49" t="e">
        <f t="shared" si="145"/>
        <v>#VALUE!</v>
      </c>
      <c r="M577" s="55"/>
      <c r="N577" s="56"/>
      <c r="O577" s="57"/>
      <c r="P577" s="57"/>
      <c r="Q577" s="57"/>
    </row>
    <row r="578" spans="2:17" s="58" customFormat="1">
      <c r="B578" s="49"/>
      <c r="C578" s="60"/>
      <c r="D578" s="51"/>
      <c r="E578" s="59"/>
      <c r="G578" s="52" t="e">
        <f>(VLOOKUP(F578,暑期營隊收費標準!$A$1:$D$87,4,FALSE))</f>
        <v>#N/A</v>
      </c>
      <c r="H578" s="52" t="e">
        <f t="shared" si="142"/>
        <v>#VALUE!</v>
      </c>
      <c r="I578" s="52" t="e">
        <f t="shared" si="143"/>
        <v>#N/A</v>
      </c>
      <c r="J578" s="54"/>
      <c r="K578" s="49" t="e">
        <f t="shared" si="144"/>
        <v>#VALUE!</v>
      </c>
      <c r="L578" s="49" t="e">
        <f t="shared" si="145"/>
        <v>#VALUE!</v>
      </c>
      <c r="M578" s="55"/>
      <c r="N578" s="56"/>
      <c r="O578" s="57"/>
      <c r="P578" s="57"/>
      <c r="Q578" s="57"/>
    </row>
    <row r="579" spans="2:17" s="58" customFormat="1">
      <c r="B579" s="49"/>
      <c r="C579" s="60"/>
      <c r="D579" s="51"/>
      <c r="E579" s="59"/>
      <c r="F579" s="49"/>
      <c r="G579" s="52" t="e">
        <f>(VLOOKUP(F579,暑期營隊收費標準!$A$1:$D$87,4,FALSE))</f>
        <v>#N/A</v>
      </c>
      <c r="H579" s="52" t="e">
        <f t="shared" ref="H579:H642" si="146">IF(ROUNDUP(IF(E579="整天",6,IF(((L579-K579)/(100*2))&gt;6,6,((L579-K579)/(100*2)))),0)=-1,0,ROUNDUP(IF(E579="整天",6,IF(((L579-K579)/(100*2))&gt;6,6,((L579-K579)/(100*2)))),0))</f>
        <v>#VALUE!</v>
      </c>
      <c r="I579" s="52" t="e">
        <f t="shared" ref="I579:I642" si="147">IF(OR(J579="行前訓空調免費",J579="行前訓不需空調",J579="營期間不需空調",J579="非上班時間"),0,G579*H579)</f>
        <v>#N/A</v>
      </c>
      <c r="J579" s="54"/>
      <c r="K579" s="49" t="e">
        <f t="shared" ref="K579:K642" si="148">IF(E579="整天",800,IF(VALUE(LEFT(E579,4))&lt;800,800,VALUE(LEFT(E579,4))))</f>
        <v>#VALUE!</v>
      </c>
      <c r="L579" s="49" t="e">
        <f t="shared" ref="L579:L642" si="149">IF(E579="整天",2200,IF(VALUE(RIGHT(E579,4))&gt;2200,2200,VALUE(RIGHT(E579,4))))</f>
        <v>#VALUE!</v>
      </c>
      <c r="M579" s="55"/>
      <c r="N579" s="56"/>
      <c r="O579" s="57"/>
      <c r="P579" s="57"/>
      <c r="Q579" s="57"/>
    </row>
    <row r="580" spans="2:17" s="58" customFormat="1">
      <c r="B580" s="49"/>
      <c r="C580" s="60"/>
      <c r="D580" s="51"/>
      <c r="E580" s="59"/>
      <c r="F580" s="49"/>
      <c r="G580" s="52" t="e">
        <f>(VLOOKUP(F580,暑期營隊收費標準!$A$1:$D$87,4,FALSE))</f>
        <v>#N/A</v>
      </c>
      <c r="H580" s="52" t="e">
        <f t="shared" si="146"/>
        <v>#VALUE!</v>
      </c>
      <c r="I580" s="52" t="e">
        <f t="shared" si="147"/>
        <v>#N/A</v>
      </c>
      <c r="J580" s="54"/>
      <c r="K580" s="49" t="e">
        <f t="shared" si="148"/>
        <v>#VALUE!</v>
      </c>
      <c r="L580" s="49" t="e">
        <f t="shared" si="149"/>
        <v>#VALUE!</v>
      </c>
      <c r="M580" s="55"/>
      <c r="N580" s="56"/>
      <c r="O580" s="57"/>
      <c r="P580" s="57"/>
      <c r="Q580" s="57"/>
    </row>
    <row r="581" spans="2:17" s="58" customFormat="1">
      <c r="B581" s="49"/>
      <c r="C581" s="60"/>
      <c r="D581" s="51"/>
      <c r="E581" s="59"/>
      <c r="F581" s="49"/>
      <c r="G581" s="52" t="e">
        <f>(VLOOKUP(F581,暑期營隊收費標準!$A$1:$D$87,4,FALSE))</f>
        <v>#N/A</v>
      </c>
      <c r="H581" s="52" t="e">
        <f t="shared" si="146"/>
        <v>#VALUE!</v>
      </c>
      <c r="I581" s="52" t="e">
        <f t="shared" si="147"/>
        <v>#N/A</v>
      </c>
      <c r="J581" s="54"/>
      <c r="K581" s="49" t="e">
        <f t="shared" si="148"/>
        <v>#VALUE!</v>
      </c>
      <c r="L581" s="49" t="e">
        <f t="shared" si="149"/>
        <v>#VALUE!</v>
      </c>
      <c r="M581" s="55"/>
      <c r="N581" s="56"/>
      <c r="O581" s="57"/>
      <c r="P581" s="57"/>
      <c r="Q581" s="57"/>
    </row>
    <row r="582" spans="2:17" s="58" customFormat="1">
      <c r="B582" s="49"/>
      <c r="C582" s="60"/>
      <c r="D582" s="51"/>
      <c r="E582" s="59"/>
      <c r="F582" s="49"/>
      <c r="G582" s="52" t="e">
        <f>(VLOOKUP(F582,暑期營隊收費標準!$A$1:$D$87,4,FALSE))</f>
        <v>#N/A</v>
      </c>
      <c r="H582" s="52" t="e">
        <f t="shared" si="146"/>
        <v>#VALUE!</v>
      </c>
      <c r="I582" s="52" t="e">
        <f t="shared" si="147"/>
        <v>#N/A</v>
      </c>
      <c r="J582" s="54"/>
      <c r="K582" s="49" t="e">
        <f t="shared" si="148"/>
        <v>#VALUE!</v>
      </c>
      <c r="L582" s="49" t="e">
        <f t="shared" si="149"/>
        <v>#VALUE!</v>
      </c>
      <c r="M582" s="55"/>
      <c r="N582" s="56"/>
      <c r="O582" s="57"/>
      <c r="P582" s="57"/>
      <c r="Q582" s="57"/>
    </row>
    <row r="583" spans="2:17" s="58" customFormat="1">
      <c r="B583" s="49"/>
      <c r="C583" s="60"/>
      <c r="D583" s="51"/>
      <c r="E583" s="59"/>
      <c r="F583" s="49"/>
      <c r="G583" s="52" t="e">
        <f>(VLOOKUP(F583,暑期營隊收費標準!$A$1:$D$87,4,FALSE))</f>
        <v>#N/A</v>
      </c>
      <c r="H583" s="52" t="e">
        <f t="shared" si="146"/>
        <v>#VALUE!</v>
      </c>
      <c r="I583" s="52" t="e">
        <f t="shared" si="147"/>
        <v>#N/A</v>
      </c>
      <c r="J583" s="54"/>
      <c r="K583" s="49" t="e">
        <f t="shared" si="148"/>
        <v>#VALUE!</v>
      </c>
      <c r="L583" s="49" t="e">
        <f t="shared" si="149"/>
        <v>#VALUE!</v>
      </c>
      <c r="M583" s="55"/>
      <c r="N583" s="56"/>
      <c r="O583" s="57"/>
      <c r="P583" s="57"/>
      <c r="Q583" s="57"/>
    </row>
    <row r="584" spans="2:17" s="58" customFormat="1">
      <c r="B584" s="49"/>
      <c r="C584" s="60"/>
      <c r="D584" s="51"/>
      <c r="E584" s="59"/>
      <c r="F584" s="49"/>
      <c r="G584" s="52" t="e">
        <f>(VLOOKUP(F584,暑期營隊收費標準!$A$1:$D$87,4,FALSE))</f>
        <v>#N/A</v>
      </c>
      <c r="H584" s="52" t="e">
        <f t="shared" si="146"/>
        <v>#VALUE!</v>
      </c>
      <c r="I584" s="52" t="e">
        <f t="shared" si="147"/>
        <v>#N/A</v>
      </c>
      <c r="J584" s="54"/>
      <c r="K584" s="49" t="e">
        <f t="shared" si="148"/>
        <v>#VALUE!</v>
      </c>
      <c r="L584" s="49" t="e">
        <f t="shared" si="149"/>
        <v>#VALUE!</v>
      </c>
      <c r="M584" s="55"/>
      <c r="N584" s="56"/>
      <c r="O584" s="57"/>
      <c r="P584" s="57"/>
      <c r="Q584" s="57"/>
    </row>
    <row r="585" spans="2:17" s="58" customFormat="1">
      <c r="B585" s="49"/>
      <c r="C585" s="60"/>
      <c r="D585" s="51"/>
      <c r="E585" s="53"/>
      <c r="G585" s="52" t="e">
        <f>(VLOOKUP(F585,暑期營隊收費標準!$A$1:$D$87,4,FALSE))</f>
        <v>#N/A</v>
      </c>
      <c r="H585" s="52" t="e">
        <f t="shared" si="146"/>
        <v>#VALUE!</v>
      </c>
      <c r="I585" s="52" t="e">
        <f t="shared" si="147"/>
        <v>#N/A</v>
      </c>
      <c r="J585" s="54"/>
      <c r="K585" s="49" t="e">
        <f t="shared" si="148"/>
        <v>#VALUE!</v>
      </c>
      <c r="L585" s="49" t="e">
        <f t="shared" si="149"/>
        <v>#VALUE!</v>
      </c>
      <c r="M585" s="55"/>
      <c r="N585" s="56"/>
      <c r="O585" s="57"/>
      <c r="P585" s="57"/>
      <c r="Q585" s="57"/>
    </row>
    <row r="586" spans="2:17" s="58" customFormat="1">
      <c r="B586" s="49"/>
      <c r="C586" s="60"/>
      <c r="D586" s="51"/>
      <c r="E586" s="53"/>
      <c r="G586" s="52" t="e">
        <f>(VLOOKUP(F586,暑期營隊收費標準!$A$1:$D$87,4,FALSE))</f>
        <v>#N/A</v>
      </c>
      <c r="H586" s="52" t="e">
        <f t="shared" si="146"/>
        <v>#VALUE!</v>
      </c>
      <c r="I586" s="52" t="e">
        <f t="shared" si="147"/>
        <v>#N/A</v>
      </c>
      <c r="J586" s="54"/>
      <c r="K586" s="49" t="e">
        <f t="shared" si="148"/>
        <v>#VALUE!</v>
      </c>
      <c r="L586" s="49" t="e">
        <f t="shared" si="149"/>
        <v>#VALUE!</v>
      </c>
      <c r="M586" s="55"/>
      <c r="N586" s="56"/>
      <c r="O586" s="57"/>
      <c r="P586" s="57"/>
      <c r="Q586" s="57"/>
    </row>
    <row r="587" spans="2:17" s="58" customFormat="1">
      <c r="B587" s="49"/>
      <c r="C587" s="60"/>
      <c r="D587" s="51"/>
      <c r="E587" s="59"/>
      <c r="G587" s="52" t="e">
        <f>(VLOOKUP(F587,暑期營隊收費標準!$A$1:$D$87,4,FALSE))</f>
        <v>#N/A</v>
      </c>
      <c r="H587" s="52" t="e">
        <f t="shared" si="146"/>
        <v>#VALUE!</v>
      </c>
      <c r="I587" s="52" t="e">
        <f t="shared" si="147"/>
        <v>#N/A</v>
      </c>
      <c r="J587" s="54"/>
      <c r="K587" s="49" t="e">
        <f t="shared" si="148"/>
        <v>#VALUE!</v>
      </c>
      <c r="L587" s="49" t="e">
        <f t="shared" si="149"/>
        <v>#VALUE!</v>
      </c>
      <c r="M587" s="55"/>
      <c r="N587" s="56"/>
      <c r="O587" s="57"/>
      <c r="P587" s="57"/>
      <c r="Q587" s="57"/>
    </row>
    <row r="588" spans="2:17" s="58" customFormat="1">
      <c r="B588" s="49"/>
      <c r="C588" s="60"/>
      <c r="D588" s="51"/>
      <c r="E588" s="53"/>
      <c r="F588" s="49"/>
      <c r="G588" s="52" t="e">
        <f>(VLOOKUP(F588,暑期營隊收費標準!$A$1:$D$87,4,FALSE))</f>
        <v>#N/A</v>
      </c>
      <c r="H588" s="52" t="e">
        <f t="shared" si="146"/>
        <v>#VALUE!</v>
      </c>
      <c r="I588" s="52" t="e">
        <f t="shared" si="147"/>
        <v>#N/A</v>
      </c>
      <c r="J588" s="54"/>
      <c r="K588" s="49" t="e">
        <f t="shared" si="148"/>
        <v>#VALUE!</v>
      </c>
      <c r="L588" s="49" t="e">
        <f t="shared" si="149"/>
        <v>#VALUE!</v>
      </c>
      <c r="M588" s="55"/>
      <c r="N588" s="56"/>
      <c r="O588" s="57"/>
      <c r="P588" s="57"/>
      <c r="Q588" s="57"/>
    </row>
    <row r="589" spans="2:17" s="58" customFormat="1">
      <c r="B589" s="49"/>
      <c r="C589" s="60"/>
      <c r="D589" s="51"/>
      <c r="E589" s="53"/>
      <c r="G589" s="52" t="e">
        <f>(VLOOKUP(F589,暑期營隊收費標準!$A$1:$D$87,4,FALSE))</f>
        <v>#N/A</v>
      </c>
      <c r="H589" s="52" t="e">
        <f t="shared" si="146"/>
        <v>#VALUE!</v>
      </c>
      <c r="I589" s="52" t="e">
        <f t="shared" si="147"/>
        <v>#N/A</v>
      </c>
      <c r="J589" s="54"/>
      <c r="K589" s="49" t="e">
        <f t="shared" si="148"/>
        <v>#VALUE!</v>
      </c>
      <c r="L589" s="49" t="e">
        <f t="shared" si="149"/>
        <v>#VALUE!</v>
      </c>
      <c r="M589" s="55"/>
      <c r="N589" s="56"/>
      <c r="O589" s="57"/>
      <c r="P589" s="57"/>
      <c r="Q589" s="57"/>
    </row>
    <row r="590" spans="2:17" s="58" customFormat="1">
      <c r="B590" s="49"/>
      <c r="C590" s="60"/>
      <c r="D590" s="51"/>
      <c r="E590" s="53"/>
      <c r="G590" s="52" t="e">
        <f>(VLOOKUP(F590,暑期營隊收費標準!$A$1:$D$87,4,FALSE))</f>
        <v>#N/A</v>
      </c>
      <c r="H590" s="52" t="e">
        <f t="shared" si="146"/>
        <v>#VALUE!</v>
      </c>
      <c r="I590" s="52" t="e">
        <f t="shared" si="147"/>
        <v>#N/A</v>
      </c>
      <c r="J590" s="54"/>
      <c r="K590" s="49" t="e">
        <f t="shared" si="148"/>
        <v>#VALUE!</v>
      </c>
      <c r="L590" s="49" t="e">
        <f t="shared" si="149"/>
        <v>#VALUE!</v>
      </c>
      <c r="M590" s="55"/>
      <c r="N590" s="56"/>
      <c r="O590" s="57"/>
      <c r="P590" s="57"/>
      <c r="Q590" s="57"/>
    </row>
    <row r="591" spans="2:17" s="58" customFormat="1">
      <c r="B591" s="49"/>
      <c r="C591" s="60"/>
      <c r="D591" s="51"/>
      <c r="E591" s="53"/>
      <c r="G591" s="52" t="e">
        <f>(VLOOKUP(F591,暑期營隊收費標準!$A$1:$D$87,4,FALSE))</f>
        <v>#N/A</v>
      </c>
      <c r="H591" s="52" t="e">
        <f t="shared" si="146"/>
        <v>#VALUE!</v>
      </c>
      <c r="I591" s="52" t="e">
        <f t="shared" si="147"/>
        <v>#N/A</v>
      </c>
      <c r="J591" s="54"/>
      <c r="K591" s="49" t="e">
        <f t="shared" si="148"/>
        <v>#VALUE!</v>
      </c>
      <c r="L591" s="49" t="e">
        <f t="shared" si="149"/>
        <v>#VALUE!</v>
      </c>
      <c r="M591" s="55"/>
      <c r="N591" s="56"/>
      <c r="O591" s="57"/>
      <c r="P591" s="57"/>
      <c r="Q591" s="57"/>
    </row>
    <row r="592" spans="2:17" s="58" customFormat="1">
      <c r="B592" s="49"/>
      <c r="C592" s="60"/>
      <c r="D592" s="51"/>
      <c r="E592" s="59"/>
      <c r="G592" s="52" t="e">
        <f>(VLOOKUP(F592,暑期營隊收費標準!$A$1:$D$87,4,FALSE))</f>
        <v>#N/A</v>
      </c>
      <c r="H592" s="52" t="e">
        <f t="shared" si="146"/>
        <v>#VALUE!</v>
      </c>
      <c r="I592" s="52" t="e">
        <f t="shared" si="147"/>
        <v>#N/A</v>
      </c>
      <c r="J592" s="54"/>
      <c r="K592" s="49" t="e">
        <f t="shared" si="148"/>
        <v>#VALUE!</v>
      </c>
      <c r="L592" s="49" t="e">
        <f t="shared" si="149"/>
        <v>#VALUE!</v>
      </c>
      <c r="M592" s="55"/>
      <c r="N592" s="56"/>
      <c r="O592" s="57"/>
      <c r="P592" s="57"/>
      <c r="Q592" s="57"/>
    </row>
    <row r="593" spans="2:17" s="58" customFormat="1">
      <c r="B593" s="49"/>
      <c r="C593" s="50"/>
      <c r="D593" s="51"/>
      <c r="E593" s="53"/>
      <c r="G593" s="52" t="e">
        <f>(VLOOKUP(F593,暑期營隊收費標準!$A$1:$D$87,4,FALSE))</f>
        <v>#N/A</v>
      </c>
      <c r="H593" s="52" t="e">
        <f t="shared" si="146"/>
        <v>#VALUE!</v>
      </c>
      <c r="I593" s="52" t="e">
        <f t="shared" si="147"/>
        <v>#N/A</v>
      </c>
      <c r="J593" s="54"/>
      <c r="K593" s="49" t="e">
        <f t="shared" si="148"/>
        <v>#VALUE!</v>
      </c>
      <c r="L593" s="49" t="e">
        <f t="shared" si="149"/>
        <v>#VALUE!</v>
      </c>
      <c r="M593" s="55"/>
      <c r="N593" s="56"/>
      <c r="O593" s="57"/>
      <c r="P593" s="57"/>
      <c r="Q593" s="57"/>
    </row>
    <row r="594" spans="2:17" s="58" customFormat="1">
      <c r="B594" s="49"/>
      <c r="C594" s="50"/>
      <c r="D594" s="51"/>
      <c r="E594" s="53"/>
      <c r="G594" s="52" t="e">
        <f>(VLOOKUP(F594,暑期營隊收費標準!$A$1:$D$87,4,FALSE))</f>
        <v>#N/A</v>
      </c>
      <c r="H594" s="52" t="e">
        <f t="shared" si="146"/>
        <v>#VALUE!</v>
      </c>
      <c r="I594" s="52" t="e">
        <f t="shared" si="147"/>
        <v>#N/A</v>
      </c>
      <c r="J594" s="54"/>
      <c r="K594" s="49" t="e">
        <f t="shared" si="148"/>
        <v>#VALUE!</v>
      </c>
      <c r="L594" s="49" t="e">
        <f t="shared" si="149"/>
        <v>#VALUE!</v>
      </c>
      <c r="M594" s="55"/>
      <c r="N594" s="56"/>
      <c r="O594" s="57"/>
      <c r="P594" s="57"/>
      <c r="Q594" s="57"/>
    </row>
    <row r="595" spans="2:17" s="58" customFormat="1">
      <c r="B595" s="49"/>
      <c r="C595" s="50"/>
      <c r="D595" s="51"/>
      <c r="E595" s="53"/>
      <c r="G595" s="52" t="e">
        <f>(VLOOKUP(F595,暑期營隊收費標準!$A$1:$D$87,4,FALSE))</f>
        <v>#N/A</v>
      </c>
      <c r="H595" s="52" t="e">
        <f t="shared" si="146"/>
        <v>#VALUE!</v>
      </c>
      <c r="I595" s="52" t="e">
        <f t="shared" si="147"/>
        <v>#N/A</v>
      </c>
      <c r="J595" s="54"/>
      <c r="K595" s="49" t="e">
        <f t="shared" si="148"/>
        <v>#VALUE!</v>
      </c>
      <c r="L595" s="49" t="e">
        <f t="shared" si="149"/>
        <v>#VALUE!</v>
      </c>
      <c r="M595" s="55"/>
      <c r="N595" s="56"/>
      <c r="O595" s="57"/>
      <c r="P595" s="57"/>
      <c r="Q595" s="57"/>
    </row>
    <row r="596" spans="2:17" s="58" customFormat="1">
      <c r="B596" s="49"/>
      <c r="C596" s="50"/>
      <c r="D596" s="51"/>
      <c r="E596" s="53"/>
      <c r="G596" s="52" t="e">
        <f>(VLOOKUP(F596,暑期營隊收費標準!$A$1:$D$87,4,FALSE))</f>
        <v>#N/A</v>
      </c>
      <c r="H596" s="52" t="e">
        <f t="shared" si="146"/>
        <v>#VALUE!</v>
      </c>
      <c r="I596" s="52" t="e">
        <f t="shared" si="147"/>
        <v>#N/A</v>
      </c>
      <c r="J596" s="54"/>
      <c r="K596" s="49" t="e">
        <f t="shared" si="148"/>
        <v>#VALUE!</v>
      </c>
      <c r="L596" s="49" t="e">
        <f t="shared" si="149"/>
        <v>#VALUE!</v>
      </c>
      <c r="M596" s="55"/>
      <c r="N596" s="56"/>
      <c r="O596" s="57"/>
      <c r="P596" s="57"/>
      <c r="Q596" s="57"/>
    </row>
    <row r="597" spans="2:17" s="58" customFormat="1">
      <c r="B597" s="49"/>
      <c r="C597" s="60"/>
      <c r="D597" s="51"/>
      <c r="E597" s="53"/>
      <c r="F597" s="49"/>
      <c r="G597" s="52" t="e">
        <f>(VLOOKUP(F597,暑期營隊收費標準!$A$1:$D$87,4,FALSE))</f>
        <v>#N/A</v>
      </c>
      <c r="H597" s="52" t="e">
        <f t="shared" si="146"/>
        <v>#VALUE!</v>
      </c>
      <c r="I597" s="52" t="e">
        <f t="shared" si="147"/>
        <v>#N/A</v>
      </c>
      <c r="J597" s="54"/>
      <c r="K597" s="49" t="e">
        <f t="shared" si="148"/>
        <v>#VALUE!</v>
      </c>
      <c r="L597" s="49" t="e">
        <f t="shared" si="149"/>
        <v>#VALUE!</v>
      </c>
      <c r="M597" s="55"/>
      <c r="N597" s="56"/>
      <c r="O597" s="57"/>
      <c r="P597" s="57"/>
      <c r="Q597" s="57"/>
    </row>
    <row r="598" spans="2:17" s="58" customFormat="1">
      <c r="B598" s="49"/>
      <c r="C598" s="60"/>
      <c r="D598" s="51"/>
      <c r="E598" s="53"/>
      <c r="F598" s="49"/>
      <c r="G598" s="52" t="e">
        <f>(VLOOKUP(F598,暑期營隊收費標準!$A$1:$D$87,4,FALSE))</f>
        <v>#N/A</v>
      </c>
      <c r="H598" s="52" t="e">
        <f t="shared" si="146"/>
        <v>#VALUE!</v>
      </c>
      <c r="I598" s="52" t="e">
        <f t="shared" si="147"/>
        <v>#N/A</v>
      </c>
      <c r="J598" s="54"/>
      <c r="K598" s="49" t="e">
        <f t="shared" si="148"/>
        <v>#VALUE!</v>
      </c>
      <c r="L598" s="49" t="e">
        <f t="shared" si="149"/>
        <v>#VALUE!</v>
      </c>
      <c r="M598" s="55"/>
      <c r="N598" s="56"/>
      <c r="O598" s="57"/>
      <c r="P598" s="57"/>
      <c r="Q598" s="57"/>
    </row>
    <row r="599" spans="2:17" s="58" customFormat="1">
      <c r="B599" s="49"/>
      <c r="C599" s="60"/>
      <c r="D599" s="51"/>
      <c r="E599" s="53"/>
      <c r="F599" s="49"/>
      <c r="G599" s="52" t="e">
        <f>(VLOOKUP(F599,暑期營隊收費標準!$A$1:$D$87,4,FALSE))</f>
        <v>#N/A</v>
      </c>
      <c r="H599" s="52" t="e">
        <f t="shared" si="146"/>
        <v>#VALUE!</v>
      </c>
      <c r="I599" s="52" t="e">
        <f t="shared" si="147"/>
        <v>#N/A</v>
      </c>
      <c r="J599" s="54"/>
      <c r="K599" s="49" t="e">
        <f t="shared" si="148"/>
        <v>#VALUE!</v>
      </c>
      <c r="L599" s="49" t="e">
        <f t="shared" si="149"/>
        <v>#VALUE!</v>
      </c>
      <c r="M599" s="55"/>
      <c r="N599" s="56"/>
      <c r="O599" s="57"/>
      <c r="P599" s="57"/>
      <c r="Q599" s="57"/>
    </row>
    <row r="600" spans="2:17" s="58" customFormat="1">
      <c r="B600" s="49"/>
      <c r="C600" s="60"/>
      <c r="D600" s="51"/>
      <c r="E600" s="53"/>
      <c r="F600" s="49"/>
      <c r="G600" s="52" t="e">
        <f>(VLOOKUP(F600,暑期營隊收費標準!$A$1:$D$87,4,FALSE))</f>
        <v>#N/A</v>
      </c>
      <c r="H600" s="52" t="e">
        <f t="shared" si="146"/>
        <v>#VALUE!</v>
      </c>
      <c r="I600" s="52" t="e">
        <f t="shared" si="147"/>
        <v>#N/A</v>
      </c>
      <c r="J600" s="54"/>
      <c r="K600" s="49" t="e">
        <f t="shared" si="148"/>
        <v>#VALUE!</v>
      </c>
      <c r="L600" s="49" t="e">
        <f t="shared" si="149"/>
        <v>#VALUE!</v>
      </c>
      <c r="M600" s="55"/>
      <c r="N600" s="56"/>
      <c r="O600" s="57"/>
      <c r="P600" s="57"/>
      <c r="Q600" s="57"/>
    </row>
    <row r="601" spans="2:17" s="58" customFormat="1">
      <c r="B601" s="49"/>
      <c r="C601" s="60"/>
      <c r="D601" s="51"/>
      <c r="E601" s="53"/>
      <c r="F601" s="49"/>
      <c r="G601" s="52" t="e">
        <f>(VLOOKUP(F601,暑期營隊收費標準!$A$1:$D$87,4,FALSE))</f>
        <v>#N/A</v>
      </c>
      <c r="H601" s="52" t="e">
        <f t="shared" si="146"/>
        <v>#VALUE!</v>
      </c>
      <c r="I601" s="52" t="e">
        <f t="shared" si="147"/>
        <v>#N/A</v>
      </c>
      <c r="J601" s="54"/>
      <c r="K601" s="49" t="e">
        <f t="shared" si="148"/>
        <v>#VALUE!</v>
      </c>
      <c r="L601" s="49" t="e">
        <f t="shared" si="149"/>
        <v>#VALUE!</v>
      </c>
      <c r="M601" s="55"/>
      <c r="N601" s="56"/>
      <c r="O601" s="57"/>
      <c r="P601" s="57"/>
      <c r="Q601" s="57"/>
    </row>
    <row r="602" spans="2:17" s="58" customFormat="1">
      <c r="B602" s="49"/>
      <c r="C602" s="60"/>
      <c r="D602" s="51"/>
      <c r="E602" s="53"/>
      <c r="G602" s="52" t="e">
        <f>(VLOOKUP(F602,暑期營隊收費標準!$A$1:$D$87,4,FALSE))</f>
        <v>#N/A</v>
      </c>
      <c r="H602" s="52" t="e">
        <f t="shared" si="146"/>
        <v>#VALUE!</v>
      </c>
      <c r="I602" s="52" t="e">
        <f t="shared" si="147"/>
        <v>#N/A</v>
      </c>
      <c r="J602" s="54"/>
      <c r="K602" s="49" t="e">
        <f t="shared" si="148"/>
        <v>#VALUE!</v>
      </c>
      <c r="L602" s="49" t="e">
        <f t="shared" si="149"/>
        <v>#VALUE!</v>
      </c>
      <c r="M602" s="55"/>
      <c r="N602" s="56"/>
      <c r="O602" s="57"/>
      <c r="P602" s="57"/>
      <c r="Q602" s="57"/>
    </row>
    <row r="603" spans="2:17" s="58" customFormat="1">
      <c r="B603" s="49"/>
      <c r="C603" s="60"/>
      <c r="D603" s="51"/>
      <c r="E603" s="59"/>
      <c r="F603" s="49"/>
      <c r="G603" s="52" t="e">
        <f>(VLOOKUP(F603,暑期營隊收費標準!$A$1:$D$87,4,FALSE))</f>
        <v>#N/A</v>
      </c>
      <c r="H603" s="52" t="e">
        <f t="shared" si="146"/>
        <v>#VALUE!</v>
      </c>
      <c r="I603" s="52" t="e">
        <f t="shared" si="147"/>
        <v>#N/A</v>
      </c>
      <c r="J603" s="54"/>
      <c r="K603" s="49" t="e">
        <f t="shared" si="148"/>
        <v>#VALUE!</v>
      </c>
      <c r="L603" s="49" t="e">
        <f t="shared" si="149"/>
        <v>#VALUE!</v>
      </c>
      <c r="M603" s="55"/>
      <c r="N603" s="56"/>
      <c r="O603" s="57"/>
      <c r="P603" s="57"/>
      <c r="Q603" s="57"/>
    </row>
    <row r="604" spans="2:17" s="58" customFormat="1">
      <c r="B604" s="49"/>
      <c r="C604" s="60"/>
      <c r="D604" s="51"/>
      <c r="E604" s="59"/>
      <c r="F604" s="49"/>
      <c r="G604" s="52" t="e">
        <f>(VLOOKUP(F604,暑期營隊收費標準!$A$1:$D$87,4,FALSE))</f>
        <v>#N/A</v>
      </c>
      <c r="H604" s="52" t="e">
        <f t="shared" si="146"/>
        <v>#VALUE!</v>
      </c>
      <c r="I604" s="52" t="e">
        <f t="shared" si="147"/>
        <v>#N/A</v>
      </c>
      <c r="J604" s="54"/>
      <c r="K604" s="49" t="e">
        <f t="shared" si="148"/>
        <v>#VALUE!</v>
      </c>
      <c r="L604" s="49" t="e">
        <f t="shared" si="149"/>
        <v>#VALUE!</v>
      </c>
      <c r="M604" s="55"/>
      <c r="N604" s="56"/>
      <c r="O604" s="57"/>
      <c r="P604" s="57"/>
      <c r="Q604" s="57"/>
    </row>
    <row r="605" spans="2:17" s="58" customFormat="1">
      <c r="B605" s="49"/>
      <c r="C605" s="60"/>
      <c r="D605" s="51"/>
      <c r="E605" s="53"/>
      <c r="F605" s="49"/>
      <c r="G605" s="52" t="e">
        <f>(VLOOKUP(F605,暑期營隊收費標準!$A$1:$D$87,4,FALSE))</f>
        <v>#N/A</v>
      </c>
      <c r="H605" s="52" t="e">
        <f t="shared" si="146"/>
        <v>#VALUE!</v>
      </c>
      <c r="I605" s="52" t="e">
        <f t="shared" si="147"/>
        <v>#N/A</v>
      </c>
      <c r="J605" s="54"/>
      <c r="K605" s="49" t="e">
        <f t="shared" si="148"/>
        <v>#VALUE!</v>
      </c>
      <c r="L605" s="49" t="e">
        <f t="shared" si="149"/>
        <v>#VALUE!</v>
      </c>
      <c r="M605" s="55"/>
      <c r="N605" s="56"/>
      <c r="O605" s="57"/>
      <c r="P605" s="57"/>
      <c r="Q605" s="57"/>
    </row>
    <row r="606" spans="2:17" s="58" customFormat="1">
      <c r="B606" s="49"/>
      <c r="C606" s="60"/>
      <c r="D606" s="51"/>
      <c r="E606" s="53"/>
      <c r="F606" s="49"/>
      <c r="G606" s="52" t="e">
        <f>(VLOOKUP(F606,暑期營隊收費標準!$A$1:$D$87,4,FALSE))</f>
        <v>#N/A</v>
      </c>
      <c r="H606" s="52" t="e">
        <f t="shared" si="146"/>
        <v>#VALUE!</v>
      </c>
      <c r="I606" s="52" t="e">
        <f t="shared" si="147"/>
        <v>#N/A</v>
      </c>
      <c r="J606" s="54"/>
      <c r="K606" s="49" t="e">
        <f t="shared" si="148"/>
        <v>#VALUE!</v>
      </c>
      <c r="L606" s="49" t="e">
        <f t="shared" si="149"/>
        <v>#VALUE!</v>
      </c>
      <c r="M606" s="55"/>
      <c r="N606" s="56"/>
      <c r="O606" s="57"/>
      <c r="P606" s="57"/>
      <c r="Q606" s="57"/>
    </row>
    <row r="607" spans="2:17" s="58" customFormat="1">
      <c r="B607" s="49"/>
      <c r="C607" s="60"/>
      <c r="D607" s="51"/>
      <c r="E607" s="53"/>
      <c r="F607" s="49"/>
      <c r="G607" s="52" t="e">
        <f>(VLOOKUP(F607,暑期營隊收費標準!$A$1:$D$87,4,FALSE))</f>
        <v>#N/A</v>
      </c>
      <c r="H607" s="52" t="e">
        <f t="shared" si="146"/>
        <v>#VALUE!</v>
      </c>
      <c r="I607" s="52" t="e">
        <f t="shared" si="147"/>
        <v>#N/A</v>
      </c>
      <c r="J607" s="54"/>
      <c r="K607" s="49" t="e">
        <f t="shared" si="148"/>
        <v>#VALUE!</v>
      </c>
      <c r="L607" s="49" t="e">
        <f t="shared" si="149"/>
        <v>#VALUE!</v>
      </c>
      <c r="M607" s="55"/>
      <c r="N607" s="56"/>
      <c r="O607" s="57"/>
      <c r="P607" s="57"/>
      <c r="Q607" s="57"/>
    </row>
    <row r="608" spans="2:17" s="58" customFormat="1">
      <c r="B608" s="49"/>
      <c r="C608" s="60"/>
      <c r="D608" s="51"/>
      <c r="E608" s="53"/>
      <c r="G608" s="52" t="e">
        <f>(VLOOKUP(F608,暑期營隊收費標準!$A$1:$D$87,4,FALSE))</f>
        <v>#N/A</v>
      </c>
      <c r="H608" s="52" t="e">
        <f t="shared" si="146"/>
        <v>#VALUE!</v>
      </c>
      <c r="I608" s="52" t="e">
        <f t="shared" si="147"/>
        <v>#N/A</v>
      </c>
      <c r="J608" s="54"/>
      <c r="K608" s="49" t="e">
        <f t="shared" si="148"/>
        <v>#VALUE!</v>
      </c>
      <c r="L608" s="49" t="e">
        <f t="shared" si="149"/>
        <v>#VALUE!</v>
      </c>
      <c r="M608" s="55"/>
      <c r="N608" s="56"/>
      <c r="O608" s="57"/>
      <c r="P608" s="57"/>
      <c r="Q608" s="57"/>
    </row>
    <row r="609" spans="2:17" s="58" customFormat="1">
      <c r="B609" s="49"/>
      <c r="C609" s="60"/>
      <c r="D609" s="51"/>
      <c r="E609" s="53"/>
      <c r="G609" s="52" t="e">
        <f>(VLOOKUP(F609,暑期營隊收費標準!$A$1:$D$87,4,FALSE))</f>
        <v>#N/A</v>
      </c>
      <c r="H609" s="52" t="e">
        <f t="shared" si="146"/>
        <v>#VALUE!</v>
      </c>
      <c r="I609" s="52" t="e">
        <f t="shared" si="147"/>
        <v>#N/A</v>
      </c>
      <c r="J609" s="54"/>
      <c r="K609" s="49" t="e">
        <f t="shared" si="148"/>
        <v>#VALUE!</v>
      </c>
      <c r="L609" s="49" t="e">
        <f t="shared" si="149"/>
        <v>#VALUE!</v>
      </c>
      <c r="M609" s="55"/>
      <c r="N609" s="56"/>
      <c r="O609" s="57"/>
      <c r="P609" s="57"/>
      <c r="Q609" s="57"/>
    </row>
    <row r="610" spans="2:17" s="58" customFormat="1">
      <c r="B610" s="49"/>
      <c r="C610" s="60"/>
      <c r="D610" s="51"/>
      <c r="E610" s="53"/>
      <c r="F610" s="49"/>
      <c r="G610" s="52" t="e">
        <f>(VLOOKUP(F610,暑期營隊收費標準!$A$1:$D$87,4,FALSE))</f>
        <v>#N/A</v>
      </c>
      <c r="H610" s="52" t="e">
        <f t="shared" si="146"/>
        <v>#VALUE!</v>
      </c>
      <c r="I610" s="52" t="e">
        <f t="shared" si="147"/>
        <v>#N/A</v>
      </c>
      <c r="J610" s="54"/>
      <c r="K610" s="49" t="e">
        <f t="shared" si="148"/>
        <v>#VALUE!</v>
      </c>
      <c r="L610" s="49" t="e">
        <f t="shared" si="149"/>
        <v>#VALUE!</v>
      </c>
      <c r="M610" s="55"/>
      <c r="N610" s="56"/>
      <c r="O610" s="57"/>
      <c r="P610" s="57"/>
      <c r="Q610" s="57"/>
    </row>
    <row r="611" spans="2:17" s="58" customFormat="1">
      <c r="B611" s="49"/>
      <c r="C611" s="60"/>
      <c r="D611" s="51"/>
      <c r="E611" s="53"/>
      <c r="F611" s="49"/>
      <c r="G611" s="52" t="e">
        <f>(VLOOKUP(F611,暑期營隊收費標準!$A$1:$D$87,4,FALSE))</f>
        <v>#N/A</v>
      </c>
      <c r="H611" s="52" t="e">
        <f t="shared" si="146"/>
        <v>#VALUE!</v>
      </c>
      <c r="I611" s="52" t="e">
        <f t="shared" si="147"/>
        <v>#N/A</v>
      </c>
      <c r="J611" s="54"/>
      <c r="K611" s="49" t="e">
        <f t="shared" si="148"/>
        <v>#VALUE!</v>
      </c>
      <c r="L611" s="49" t="e">
        <f t="shared" si="149"/>
        <v>#VALUE!</v>
      </c>
      <c r="M611" s="55"/>
      <c r="N611" s="56"/>
      <c r="O611" s="57"/>
      <c r="P611" s="57"/>
      <c r="Q611" s="57"/>
    </row>
    <row r="612" spans="2:17" s="58" customFormat="1">
      <c r="B612" s="49"/>
      <c r="C612" s="60"/>
      <c r="D612" s="51"/>
      <c r="E612" s="59"/>
      <c r="F612" s="49"/>
      <c r="G612" s="52" t="e">
        <f>(VLOOKUP(F612,暑期營隊收費標準!$A$1:$D$87,4,FALSE))</f>
        <v>#N/A</v>
      </c>
      <c r="H612" s="52" t="e">
        <f t="shared" si="146"/>
        <v>#VALUE!</v>
      </c>
      <c r="I612" s="52" t="e">
        <f t="shared" si="147"/>
        <v>#N/A</v>
      </c>
      <c r="J612" s="54"/>
      <c r="K612" s="49" t="e">
        <f t="shared" si="148"/>
        <v>#VALUE!</v>
      </c>
      <c r="L612" s="49" t="e">
        <f t="shared" si="149"/>
        <v>#VALUE!</v>
      </c>
      <c r="M612" s="55"/>
      <c r="N612" s="56"/>
      <c r="O612" s="57"/>
      <c r="P612" s="57"/>
      <c r="Q612" s="57"/>
    </row>
    <row r="613" spans="2:17" s="58" customFormat="1">
      <c r="B613" s="49"/>
      <c r="C613" s="60"/>
      <c r="D613" s="51"/>
      <c r="E613" s="53"/>
      <c r="G613" s="52" t="e">
        <f>(VLOOKUP(F613,暑期營隊收費標準!$A$1:$D$87,4,FALSE))</f>
        <v>#N/A</v>
      </c>
      <c r="H613" s="52" t="e">
        <f t="shared" si="146"/>
        <v>#VALUE!</v>
      </c>
      <c r="I613" s="52" t="e">
        <f t="shared" si="147"/>
        <v>#N/A</v>
      </c>
      <c r="J613" s="54"/>
      <c r="K613" s="49" t="e">
        <f t="shared" si="148"/>
        <v>#VALUE!</v>
      </c>
      <c r="L613" s="49" t="e">
        <f t="shared" si="149"/>
        <v>#VALUE!</v>
      </c>
      <c r="M613" s="55"/>
      <c r="N613" s="56"/>
      <c r="O613" s="57"/>
      <c r="P613" s="57"/>
      <c r="Q613" s="57"/>
    </row>
    <row r="614" spans="2:17" s="58" customFormat="1">
      <c r="B614" s="49"/>
      <c r="C614" s="60"/>
      <c r="D614" s="51"/>
      <c r="E614" s="59"/>
      <c r="G614" s="52" t="e">
        <f>(VLOOKUP(F614,暑期營隊收費標準!$A$1:$D$87,4,FALSE))</f>
        <v>#N/A</v>
      </c>
      <c r="H614" s="52" t="e">
        <f t="shared" si="146"/>
        <v>#VALUE!</v>
      </c>
      <c r="I614" s="52" t="e">
        <f t="shared" si="147"/>
        <v>#N/A</v>
      </c>
      <c r="J614" s="54"/>
      <c r="K614" s="49" t="e">
        <f t="shared" si="148"/>
        <v>#VALUE!</v>
      </c>
      <c r="L614" s="49" t="e">
        <f t="shared" si="149"/>
        <v>#VALUE!</v>
      </c>
      <c r="M614" s="55"/>
      <c r="N614" s="56"/>
      <c r="O614" s="57"/>
      <c r="P614" s="57"/>
      <c r="Q614" s="57"/>
    </row>
    <row r="615" spans="2:17" s="58" customFormat="1">
      <c r="B615" s="49"/>
      <c r="C615" s="50"/>
      <c r="D615" s="51"/>
      <c r="E615" s="53"/>
      <c r="F615" s="49"/>
      <c r="G615" s="52" t="e">
        <f>(VLOOKUP(F615,暑期營隊收費標準!$A$1:$D$87,4,FALSE))</f>
        <v>#N/A</v>
      </c>
      <c r="H615" s="52" t="e">
        <f t="shared" si="146"/>
        <v>#VALUE!</v>
      </c>
      <c r="I615" s="52" t="e">
        <f t="shared" si="147"/>
        <v>#N/A</v>
      </c>
      <c r="J615" s="54"/>
      <c r="K615" s="49" t="e">
        <f t="shared" si="148"/>
        <v>#VALUE!</v>
      </c>
      <c r="L615" s="49" t="e">
        <f t="shared" si="149"/>
        <v>#VALUE!</v>
      </c>
      <c r="M615" s="55"/>
      <c r="N615" s="56"/>
      <c r="O615" s="57"/>
      <c r="P615" s="57"/>
      <c r="Q615" s="57"/>
    </row>
    <row r="616" spans="2:17" s="58" customFormat="1">
      <c r="B616" s="49"/>
      <c r="C616" s="50"/>
      <c r="D616" s="51"/>
      <c r="E616" s="53"/>
      <c r="G616" s="52" t="e">
        <f>(VLOOKUP(F616,暑期營隊收費標準!$A$1:$D$87,4,FALSE))</f>
        <v>#N/A</v>
      </c>
      <c r="H616" s="52" t="e">
        <f t="shared" si="146"/>
        <v>#VALUE!</v>
      </c>
      <c r="I616" s="52" t="e">
        <f t="shared" si="147"/>
        <v>#N/A</v>
      </c>
      <c r="J616" s="54"/>
      <c r="K616" s="49" t="e">
        <f t="shared" si="148"/>
        <v>#VALUE!</v>
      </c>
      <c r="L616" s="49" t="e">
        <f t="shared" si="149"/>
        <v>#VALUE!</v>
      </c>
      <c r="M616" s="55"/>
      <c r="N616" s="56"/>
      <c r="O616" s="57"/>
      <c r="P616" s="57"/>
      <c r="Q616" s="57"/>
    </row>
    <row r="617" spans="2:17" s="58" customFormat="1">
      <c r="B617" s="49"/>
      <c r="C617" s="50"/>
      <c r="D617" s="51"/>
      <c r="E617" s="53"/>
      <c r="G617" s="52" t="e">
        <f>(VLOOKUP(F617,暑期營隊收費標準!$A$1:$D$87,4,FALSE))</f>
        <v>#N/A</v>
      </c>
      <c r="H617" s="52" t="e">
        <f t="shared" si="146"/>
        <v>#VALUE!</v>
      </c>
      <c r="I617" s="52" t="e">
        <f t="shared" si="147"/>
        <v>#N/A</v>
      </c>
      <c r="J617" s="54"/>
      <c r="K617" s="49" t="e">
        <f t="shared" si="148"/>
        <v>#VALUE!</v>
      </c>
      <c r="L617" s="49" t="e">
        <f t="shared" si="149"/>
        <v>#VALUE!</v>
      </c>
      <c r="M617" s="55"/>
      <c r="N617" s="56"/>
      <c r="O617" s="57"/>
      <c r="P617" s="57"/>
      <c r="Q617" s="57"/>
    </row>
    <row r="618" spans="2:17" s="58" customFormat="1">
      <c r="B618" s="49"/>
      <c r="C618" s="50"/>
      <c r="D618" s="51"/>
      <c r="E618" s="53"/>
      <c r="F618" s="49"/>
      <c r="G618" s="52" t="e">
        <f>(VLOOKUP(F618,暑期營隊收費標準!$A$1:$D$87,4,FALSE))</f>
        <v>#N/A</v>
      </c>
      <c r="H618" s="52" t="e">
        <f t="shared" si="146"/>
        <v>#VALUE!</v>
      </c>
      <c r="I618" s="52" t="e">
        <f t="shared" si="147"/>
        <v>#N/A</v>
      </c>
      <c r="J618" s="54"/>
      <c r="K618" s="49" t="e">
        <f t="shared" si="148"/>
        <v>#VALUE!</v>
      </c>
      <c r="L618" s="49" t="e">
        <f t="shared" si="149"/>
        <v>#VALUE!</v>
      </c>
      <c r="M618" s="55"/>
      <c r="N618" s="56"/>
      <c r="O618" s="57"/>
      <c r="P618" s="57"/>
      <c r="Q618" s="57"/>
    </row>
    <row r="619" spans="2:17" s="58" customFormat="1">
      <c r="B619" s="49"/>
      <c r="C619" s="50"/>
      <c r="D619" s="51"/>
      <c r="E619" s="53"/>
      <c r="F619" s="49"/>
      <c r="G619" s="52" t="e">
        <f>(VLOOKUP(F619,暑期營隊收費標準!$A$1:$D$87,4,FALSE))</f>
        <v>#N/A</v>
      </c>
      <c r="H619" s="52" t="e">
        <f t="shared" si="146"/>
        <v>#VALUE!</v>
      </c>
      <c r="I619" s="52" t="e">
        <f t="shared" si="147"/>
        <v>#N/A</v>
      </c>
      <c r="J619" s="54"/>
      <c r="K619" s="49" t="e">
        <f t="shared" si="148"/>
        <v>#VALUE!</v>
      </c>
      <c r="L619" s="49" t="e">
        <f t="shared" si="149"/>
        <v>#VALUE!</v>
      </c>
      <c r="M619" s="55"/>
      <c r="N619" s="56"/>
      <c r="O619" s="57"/>
      <c r="P619" s="57"/>
      <c r="Q619" s="57"/>
    </row>
    <row r="620" spans="2:17" s="58" customFormat="1">
      <c r="B620" s="49"/>
      <c r="C620" s="50"/>
      <c r="D620" s="51"/>
      <c r="E620" s="53"/>
      <c r="F620" s="49"/>
      <c r="G620" s="52" t="e">
        <f>(VLOOKUP(F620,暑期營隊收費標準!$A$1:$D$87,4,FALSE))</f>
        <v>#N/A</v>
      </c>
      <c r="H620" s="52" t="e">
        <f t="shared" si="146"/>
        <v>#VALUE!</v>
      </c>
      <c r="I620" s="52" t="e">
        <f t="shared" si="147"/>
        <v>#N/A</v>
      </c>
      <c r="J620" s="54"/>
      <c r="K620" s="49" t="e">
        <f t="shared" si="148"/>
        <v>#VALUE!</v>
      </c>
      <c r="L620" s="49" t="e">
        <f t="shared" si="149"/>
        <v>#VALUE!</v>
      </c>
      <c r="M620" s="55"/>
      <c r="N620" s="56"/>
      <c r="O620" s="57"/>
      <c r="P620" s="57"/>
      <c r="Q620" s="57"/>
    </row>
    <row r="621" spans="2:17" s="58" customFormat="1">
      <c r="B621" s="49"/>
      <c r="C621" s="50"/>
      <c r="D621" s="51"/>
      <c r="E621" s="53"/>
      <c r="F621" s="49"/>
      <c r="G621" s="52" t="e">
        <f>(VLOOKUP(F621,暑期營隊收費標準!$A$1:$D$87,4,FALSE))</f>
        <v>#N/A</v>
      </c>
      <c r="H621" s="52" t="e">
        <f t="shared" si="146"/>
        <v>#VALUE!</v>
      </c>
      <c r="I621" s="52" t="e">
        <f t="shared" si="147"/>
        <v>#N/A</v>
      </c>
      <c r="J621" s="54"/>
      <c r="K621" s="49" t="e">
        <f t="shared" si="148"/>
        <v>#VALUE!</v>
      </c>
      <c r="L621" s="49" t="e">
        <f t="shared" si="149"/>
        <v>#VALUE!</v>
      </c>
      <c r="M621" s="55"/>
      <c r="N621" s="56"/>
      <c r="O621" s="57"/>
      <c r="P621" s="57"/>
      <c r="Q621" s="57"/>
    </row>
    <row r="622" spans="2:17" s="58" customFormat="1">
      <c r="B622" s="49"/>
      <c r="C622" s="50"/>
      <c r="D622" s="51"/>
      <c r="E622" s="53"/>
      <c r="F622" s="49"/>
      <c r="G622" s="52" t="e">
        <f>(VLOOKUP(F622,暑期營隊收費標準!$A$1:$D$87,4,FALSE))</f>
        <v>#N/A</v>
      </c>
      <c r="H622" s="52" t="e">
        <f t="shared" si="146"/>
        <v>#VALUE!</v>
      </c>
      <c r="I622" s="52" t="e">
        <f t="shared" si="147"/>
        <v>#N/A</v>
      </c>
      <c r="J622" s="54"/>
      <c r="K622" s="49" t="e">
        <f t="shared" si="148"/>
        <v>#VALUE!</v>
      </c>
      <c r="L622" s="49" t="e">
        <f t="shared" si="149"/>
        <v>#VALUE!</v>
      </c>
      <c r="M622" s="55"/>
      <c r="N622" s="56"/>
      <c r="O622" s="57"/>
      <c r="P622" s="57"/>
      <c r="Q622" s="57"/>
    </row>
    <row r="623" spans="2:17" s="58" customFormat="1">
      <c r="B623" s="49"/>
      <c r="C623" s="50"/>
      <c r="D623" s="51"/>
      <c r="E623" s="53"/>
      <c r="F623" s="49"/>
      <c r="G623" s="52" t="e">
        <f>(VLOOKUP(F623,暑期營隊收費標準!$A$1:$D$87,4,FALSE))</f>
        <v>#N/A</v>
      </c>
      <c r="H623" s="52" t="e">
        <f t="shared" si="146"/>
        <v>#VALUE!</v>
      </c>
      <c r="I623" s="52" t="e">
        <f t="shared" si="147"/>
        <v>#N/A</v>
      </c>
      <c r="J623" s="54"/>
      <c r="K623" s="49" t="e">
        <f t="shared" si="148"/>
        <v>#VALUE!</v>
      </c>
      <c r="L623" s="49" t="e">
        <f t="shared" si="149"/>
        <v>#VALUE!</v>
      </c>
      <c r="M623" s="55"/>
      <c r="N623" s="56"/>
      <c r="O623" s="57"/>
      <c r="P623" s="57"/>
      <c r="Q623" s="57"/>
    </row>
    <row r="624" spans="2:17" s="58" customFormat="1">
      <c r="B624" s="49"/>
      <c r="C624" s="50"/>
      <c r="D624" s="51"/>
      <c r="E624" s="53"/>
      <c r="F624" s="49"/>
      <c r="G624" s="52" t="e">
        <f>(VLOOKUP(F624,暑期營隊收費標準!$A$1:$D$87,4,FALSE))</f>
        <v>#N/A</v>
      </c>
      <c r="H624" s="52" t="e">
        <f t="shared" si="146"/>
        <v>#VALUE!</v>
      </c>
      <c r="I624" s="52" t="e">
        <f t="shared" si="147"/>
        <v>#N/A</v>
      </c>
      <c r="J624" s="54"/>
      <c r="K624" s="49" t="e">
        <f t="shared" si="148"/>
        <v>#VALUE!</v>
      </c>
      <c r="L624" s="49" t="e">
        <f t="shared" si="149"/>
        <v>#VALUE!</v>
      </c>
      <c r="M624" s="55"/>
      <c r="N624" s="56"/>
      <c r="O624" s="57"/>
      <c r="P624" s="57"/>
      <c r="Q624" s="57"/>
    </row>
    <row r="625" spans="2:17" s="58" customFormat="1">
      <c r="B625" s="49"/>
      <c r="C625" s="50"/>
      <c r="D625" s="51"/>
      <c r="E625" s="53"/>
      <c r="F625" s="49"/>
      <c r="G625" s="52" t="e">
        <f>(VLOOKUP(F625,暑期營隊收費標準!$A$1:$D$87,4,FALSE))</f>
        <v>#N/A</v>
      </c>
      <c r="H625" s="52" t="e">
        <f t="shared" si="146"/>
        <v>#VALUE!</v>
      </c>
      <c r="I625" s="52" t="e">
        <f t="shared" si="147"/>
        <v>#N/A</v>
      </c>
      <c r="J625" s="54"/>
      <c r="K625" s="49" t="e">
        <f t="shared" si="148"/>
        <v>#VALUE!</v>
      </c>
      <c r="L625" s="49" t="e">
        <f t="shared" si="149"/>
        <v>#VALUE!</v>
      </c>
      <c r="M625" s="55"/>
      <c r="N625" s="56"/>
      <c r="O625" s="57"/>
      <c r="P625" s="57"/>
      <c r="Q625" s="57"/>
    </row>
    <row r="626" spans="2:17" s="58" customFormat="1">
      <c r="B626" s="49"/>
      <c r="C626" s="50"/>
      <c r="D626" s="51"/>
      <c r="E626" s="53"/>
      <c r="F626" s="49"/>
      <c r="G626" s="52" t="e">
        <f>(VLOOKUP(F626,暑期營隊收費標準!$A$1:$D$87,4,FALSE))</f>
        <v>#N/A</v>
      </c>
      <c r="H626" s="52" t="e">
        <f t="shared" si="146"/>
        <v>#VALUE!</v>
      </c>
      <c r="I626" s="52" t="e">
        <f t="shared" si="147"/>
        <v>#N/A</v>
      </c>
      <c r="J626" s="54"/>
      <c r="K626" s="49" t="e">
        <f t="shared" si="148"/>
        <v>#VALUE!</v>
      </c>
      <c r="L626" s="49" t="e">
        <f t="shared" si="149"/>
        <v>#VALUE!</v>
      </c>
      <c r="M626" s="55"/>
      <c r="N626" s="56"/>
      <c r="O626" s="57"/>
      <c r="P626" s="57"/>
      <c r="Q626" s="57"/>
    </row>
    <row r="627" spans="2:17" s="58" customFormat="1">
      <c r="B627" s="49"/>
      <c r="C627" s="50"/>
      <c r="D627" s="51"/>
      <c r="E627" s="53"/>
      <c r="G627" s="52" t="e">
        <f>(VLOOKUP(F627,暑期營隊收費標準!$A$1:$D$87,4,FALSE))</f>
        <v>#N/A</v>
      </c>
      <c r="H627" s="52" t="e">
        <f t="shared" si="146"/>
        <v>#VALUE!</v>
      </c>
      <c r="I627" s="52" t="e">
        <f t="shared" si="147"/>
        <v>#N/A</v>
      </c>
      <c r="J627" s="54"/>
      <c r="K627" s="49" t="e">
        <f t="shared" si="148"/>
        <v>#VALUE!</v>
      </c>
      <c r="L627" s="49" t="e">
        <f t="shared" si="149"/>
        <v>#VALUE!</v>
      </c>
      <c r="M627" s="55"/>
      <c r="N627" s="56"/>
      <c r="O627" s="57"/>
      <c r="P627" s="57"/>
      <c r="Q627" s="57"/>
    </row>
    <row r="628" spans="2:17" s="58" customFormat="1">
      <c r="B628" s="49"/>
      <c r="C628" s="50"/>
      <c r="D628" s="51"/>
      <c r="E628" s="53"/>
      <c r="G628" s="52" t="e">
        <f>(VLOOKUP(F628,暑期營隊收費標準!$A$1:$D$87,4,FALSE))</f>
        <v>#N/A</v>
      </c>
      <c r="H628" s="52" t="e">
        <f t="shared" si="146"/>
        <v>#VALUE!</v>
      </c>
      <c r="I628" s="52" t="e">
        <f t="shared" si="147"/>
        <v>#N/A</v>
      </c>
      <c r="J628" s="54"/>
      <c r="K628" s="49" t="e">
        <f t="shared" si="148"/>
        <v>#VALUE!</v>
      </c>
      <c r="L628" s="49" t="e">
        <f t="shared" si="149"/>
        <v>#VALUE!</v>
      </c>
      <c r="M628" s="55"/>
      <c r="N628" s="56"/>
      <c r="O628" s="57"/>
      <c r="P628" s="57"/>
      <c r="Q628" s="57"/>
    </row>
    <row r="629" spans="2:17" s="58" customFormat="1">
      <c r="B629" s="49"/>
      <c r="C629" s="50"/>
      <c r="D629" s="51"/>
      <c r="E629" s="53"/>
      <c r="G629" s="52" t="e">
        <f>(VLOOKUP(F629,暑期營隊收費標準!$A$1:$D$87,4,FALSE))</f>
        <v>#N/A</v>
      </c>
      <c r="H629" s="52" t="e">
        <f t="shared" si="146"/>
        <v>#VALUE!</v>
      </c>
      <c r="I629" s="52" t="e">
        <f t="shared" si="147"/>
        <v>#N/A</v>
      </c>
      <c r="J629" s="54"/>
      <c r="K629" s="49" t="e">
        <f t="shared" si="148"/>
        <v>#VALUE!</v>
      </c>
      <c r="L629" s="49" t="e">
        <f t="shared" si="149"/>
        <v>#VALUE!</v>
      </c>
      <c r="M629" s="55"/>
      <c r="N629" s="56"/>
      <c r="O629" s="57"/>
      <c r="P629" s="57"/>
      <c r="Q629" s="57"/>
    </row>
    <row r="630" spans="2:17" s="58" customFormat="1">
      <c r="B630" s="49"/>
      <c r="C630" s="50"/>
      <c r="D630" s="51"/>
      <c r="E630" s="53"/>
      <c r="F630" s="49"/>
      <c r="G630" s="52" t="e">
        <f>(VLOOKUP(F630,暑期營隊收費標準!$A$1:$D$87,4,FALSE))</f>
        <v>#N/A</v>
      </c>
      <c r="H630" s="52" t="e">
        <f t="shared" si="146"/>
        <v>#VALUE!</v>
      </c>
      <c r="I630" s="52" t="e">
        <f t="shared" si="147"/>
        <v>#N/A</v>
      </c>
      <c r="J630" s="54"/>
      <c r="K630" s="49" t="e">
        <f t="shared" si="148"/>
        <v>#VALUE!</v>
      </c>
      <c r="L630" s="49" t="e">
        <f t="shared" si="149"/>
        <v>#VALUE!</v>
      </c>
      <c r="M630" s="55"/>
      <c r="N630" s="56"/>
      <c r="O630" s="57"/>
      <c r="P630" s="57"/>
      <c r="Q630" s="57"/>
    </row>
    <row r="631" spans="2:17" s="58" customFormat="1">
      <c r="B631" s="49"/>
      <c r="C631" s="50"/>
      <c r="D631" s="51"/>
      <c r="E631" s="53"/>
      <c r="F631" s="49"/>
      <c r="G631" s="52" t="e">
        <f>(VLOOKUP(F631,暑期營隊收費標準!$A$1:$D$87,4,FALSE))</f>
        <v>#N/A</v>
      </c>
      <c r="H631" s="52" t="e">
        <f t="shared" si="146"/>
        <v>#VALUE!</v>
      </c>
      <c r="I631" s="52" t="e">
        <f t="shared" si="147"/>
        <v>#N/A</v>
      </c>
      <c r="J631" s="54"/>
      <c r="K631" s="49" t="e">
        <f t="shared" si="148"/>
        <v>#VALUE!</v>
      </c>
      <c r="L631" s="49" t="e">
        <f t="shared" si="149"/>
        <v>#VALUE!</v>
      </c>
      <c r="M631" s="55"/>
      <c r="N631" s="56"/>
      <c r="O631" s="57"/>
      <c r="P631" s="57"/>
      <c r="Q631" s="57"/>
    </row>
    <row r="632" spans="2:17" s="58" customFormat="1">
      <c r="B632" s="49"/>
      <c r="C632" s="60"/>
      <c r="D632" s="51"/>
      <c r="E632" s="53"/>
      <c r="G632" s="52" t="e">
        <f>(VLOOKUP(F632,暑期營隊收費標準!$A$1:$D$87,4,FALSE))</f>
        <v>#N/A</v>
      </c>
      <c r="H632" s="52" t="e">
        <f t="shared" si="146"/>
        <v>#VALUE!</v>
      </c>
      <c r="I632" s="52" t="e">
        <f t="shared" si="147"/>
        <v>#N/A</v>
      </c>
      <c r="J632" s="54"/>
      <c r="K632" s="49" t="e">
        <f t="shared" si="148"/>
        <v>#VALUE!</v>
      </c>
      <c r="L632" s="49" t="e">
        <f t="shared" si="149"/>
        <v>#VALUE!</v>
      </c>
      <c r="M632" s="55"/>
      <c r="N632" s="56"/>
      <c r="O632" s="57"/>
      <c r="P632" s="57"/>
      <c r="Q632" s="57"/>
    </row>
    <row r="633" spans="2:17" s="58" customFormat="1">
      <c r="B633" s="49"/>
      <c r="C633" s="60"/>
      <c r="D633" s="51"/>
      <c r="E633" s="53"/>
      <c r="F633" s="49"/>
      <c r="G633" s="52" t="e">
        <f>(VLOOKUP(F633,暑期營隊收費標準!$A$1:$D$87,4,FALSE))</f>
        <v>#N/A</v>
      </c>
      <c r="H633" s="52" t="e">
        <f t="shared" si="146"/>
        <v>#VALUE!</v>
      </c>
      <c r="I633" s="52" t="e">
        <f t="shared" si="147"/>
        <v>#N/A</v>
      </c>
      <c r="J633" s="54"/>
      <c r="K633" s="49" t="e">
        <f t="shared" si="148"/>
        <v>#VALUE!</v>
      </c>
      <c r="L633" s="49" t="e">
        <f t="shared" si="149"/>
        <v>#VALUE!</v>
      </c>
      <c r="M633" s="55"/>
      <c r="N633" s="56"/>
      <c r="O633" s="57"/>
      <c r="P633" s="57"/>
      <c r="Q633" s="57"/>
    </row>
    <row r="634" spans="2:17" s="58" customFormat="1">
      <c r="B634" s="49"/>
      <c r="C634" s="60"/>
      <c r="D634" s="51"/>
      <c r="E634" s="53"/>
      <c r="F634" s="49"/>
      <c r="G634" s="52" t="e">
        <f>(VLOOKUP(F634,暑期營隊收費標準!$A$1:$D$87,4,FALSE))</f>
        <v>#N/A</v>
      </c>
      <c r="H634" s="52" t="e">
        <f t="shared" si="146"/>
        <v>#VALUE!</v>
      </c>
      <c r="I634" s="52" t="e">
        <f t="shared" si="147"/>
        <v>#N/A</v>
      </c>
      <c r="J634" s="54"/>
      <c r="K634" s="49" t="e">
        <f t="shared" si="148"/>
        <v>#VALUE!</v>
      </c>
      <c r="L634" s="49" t="e">
        <f t="shared" si="149"/>
        <v>#VALUE!</v>
      </c>
      <c r="M634" s="55"/>
      <c r="N634" s="56"/>
      <c r="O634" s="57"/>
      <c r="P634" s="57"/>
      <c r="Q634" s="57"/>
    </row>
    <row r="635" spans="2:17" s="58" customFormat="1">
      <c r="B635" s="49"/>
      <c r="C635" s="60"/>
      <c r="D635" s="51"/>
      <c r="E635" s="53"/>
      <c r="G635" s="52" t="e">
        <f>(VLOOKUP(F635,暑期營隊收費標準!$A$1:$D$87,4,FALSE))</f>
        <v>#N/A</v>
      </c>
      <c r="H635" s="52" t="e">
        <f t="shared" si="146"/>
        <v>#VALUE!</v>
      </c>
      <c r="I635" s="52" t="e">
        <f t="shared" si="147"/>
        <v>#N/A</v>
      </c>
      <c r="J635" s="54"/>
      <c r="K635" s="49" t="e">
        <f t="shared" si="148"/>
        <v>#VALUE!</v>
      </c>
      <c r="L635" s="49" t="e">
        <f t="shared" si="149"/>
        <v>#VALUE!</v>
      </c>
      <c r="M635" s="55"/>
      <c r="N635" s="56"/>
      <c r="O635" s="57"/>
      <c r="P635" s="57"/>
      <c r="Q635" s="57"/>
    </row>
    <row r="636" spans="2:17" s="58" customFormat="1">
      <c r="B636" s="49"/>
      <c r="C636" s="60"/>
      <c r="D636" s="51"/>
      <c r="E636" s="53"/>
      <c r="G636" s="52" t="e">
        <f>(VLOOKUP(F636,暑期營隊收費標準!$A$1:$D$87,4,FALSE))</f>
        <v>#N/A</v>
      </c>
      <c r="H636" s="52" t="e">
        <f t="shared" si="146"/>
        <v>#VALUE!</v>
      </c>
      <c r="I636" s="52" t="e">
        <f t="shared" si="147"/>
        <v>#N/A</v>
      </c>
      <c r="J636" s="54"/>
      <c r="K636" s="49" t="e">
        <f t="shared" si="148"/>
        <v>#VALUE!</v>
      </c>
      <c r="L636" s="49" t="e">
        <f t="shared" si="149"/>
        <v>#VALUE!</v>
      </c>
      <c r="M636" s="55"/>
      <c r="N636" s="56"/>
      <c r="O636" s="57"/>
      <c r="P636" s="57"/>
      <c r="Q636" s="57"/>
    </row>
    <row r="637" spans="2:17" s="58" customFormat="1">
      <c r="B637" s="49"/>
      <c r="C637" s="60"/>
      <c r="D637" s="51"/>
      <c r="E637" s="53"/>
      <c r="F637" s="49"/>
      <c r="G637" s="52" t="e">
        <f>(VLOOKUP(F637,暑期營隊收費標準!$A$1:$D$87,4,FALSE))</f>
        <v>#N/A</v>
      </c>
      <c r="H637" s="52" t="e">
        <f t="shared" si="146"/>
        <v>#VALUE!</v>
      </c>
      <c r="I637" s="52" t="e">
        <f t="shared" si="147"/>
        <v>#N/A</v>
      </c>
      <c r="J637" s="54"/>
      <c r="K637" s="49" t="e">
        <f t="shared" si="148"/>
        <v>#VALUE!</v>
      </c>
      <c r="L637" s="49" t="e">
        <f t="shared" si="149"/>
        <v>#VALUE!</v>
      </c>
      <c r="M637" s="55"/>
      <c r="N637" s="56"/>
      <c r="O637" s="57"/>
      <c r="P637" s="57"/>
      <c r="Q637" s="57"/>
    </row>
    <row r="638" spans="2:17" s="58" customFormat="1">
      <c r="B638" s="49"/>
      <c r="C638" s="60"/>
      <c r="D638" s="51"/>
      <c r="E638" s="53"/>
      <c r="F638" s="49"/>
      <c r="G638" s="52" t="e">
        <f>(VLOOKUP(F638,暑期營隊收費標準!$A$1:$D$87,4,FALSE))</f>
        <v>#N/A</v>
      </c>
      <c r="H638" s="52" t="e">
        <f t="shared" si="146"/>
        <v>#VALUE!</v>
      </c>
      <c r="I638" s="52" t="e">
        <f t="shared" si="147"/>
        <v>#N/A</v>
      </c>
      <c r="J638" s="54"/>
      <c r="K638" s="49" t="e">
        <f t="shared" si="148"/>
        <v>#VALUE!</v>
      </c>
      <c r="L638" s="49" t="e">
        <f t="shared" si="149"/>
        <v>#VALUE!</v>
      </c>
      <c r="M638" s="55"/>
      <c r="N638" s="56"/>
      <c r="O638" s="57"/>
      <c r="P638" s="57"/>
      <c r="Q638" s="57"/>
    </row>
    <row r="639" spans="2:17" s="58" customFormat="1">
      <c r="B639" s="49"/>
      <c r="C639" s="60"/>
      <c r="D639" s="51"/>
      <c r="E639" s="53"/>
      <c r="F639" s="49"/>
      <c r="G639" s="52" t="e">
        <f>(VLOOKUP(F639,暑期營隊收費標準!$A$1:$D$87,4,FALSE))</f>
        <v>#N/A</v>
      </c>
      <c r="H639" s="52" t="e">
        <f t="shared" si="146"/>
        <v>#VALUE!</v>
      </c>
      <c r="I639" s="52" t="e">
        <f t="shared" si="147"/>
        <v>#N/A</v>
      </c>
      <c r="J639" s="54"/>
      <c r="K639" s="49" t="e">
        <f t="shared" si="148"/>
        <v>#VALUE!</v>
      </c>
      <c r="L639" s="49" t="e">
        <f t="shared" si="149"/>
        <v>#VALUE!</v>
      </c>
      <c r="M639" s="55"/>
      <c r="N639" s="56"/>
      <c r="O639" s="57"/>
      <c r="P639" s="57"/>
      <c r="Q639" s="57"/>
    </row>
    <row r="640" spans="2:17" s="58" customFormat="1">
      <c r="B640" s="49"/>
      <c r="C640" s="60"/>
      <c r="D640" s="51"/>
      <c r="E640" s="53"/>
      <c r="F640" s="49"/>
      <c r="G640" s="52" t="e">
        <f>(VLOOKUP(F640,暑期營隊收費標準!$A$1:$D$87,4,FALSE))</f>
        <v>#N/A</v>
      </c>
      <c r="H640" s="52" t="e">
        <f t="shared" si="146"/>
        <v>#VALUE!</v>
      </c>
      <c r="I640" s="52" t="e">
        <f t="shared" si="147"/>
        <v>#N/A</v>
      </c>
      <c r="J640" s="54"/>
      <c r="K640" s="49" t="e">
        <f t="shared" si="148"/>
        <v>#VALUE!</v>
      </c>
      <c r="L640" s="49" t="e">
        <f t="shared" si="149"/>
        <v>#VALUE!</v>
      </c>
      <c r="M640" s="55"/>
      <c r="N640" s="56"/>
      <c r="O640" s="57"/>
      <c r="P640" s="57"/>
      <c r="Q640" s="57"/>
    </row>
    <row r="641" spans="2:17" s="58" customFormat="1">
      <c r="B641" s="49"/>
      <c r="C641" s="60"/>
      <c r="D641" s="51"/>
      <c r="E641" s="53"/>
      <c r="G641" s="52" t="e">
        <f>(VLOOKUP(F641,暑期營隊收費標準!$A$1:$D$87,4,FALSE))</f>
        <v>#N/A</v>
      </c>
      <c r="H641" s="52" t="e">
        <f t="shared" si="146"/>
        <v>#VALUE!</v>
      </c>
      <c r="I641" s="52" t="e">
        <f t="shared" si="147"/>
        <v>#N/A</v>
      </c>
      <c r="J641" s="54"/>
      <c r="K641" s="49" t="e">
        <f t="shared" si="148"/>
        <v>#VALUE!</v>
      </c>
      <c r="L641" s="49" t="e">
        <f t="shared" si="149"/>
        <v>#VALUE!</v>
      </c>
      <c r="M641" s="55"/>
      <c r="N641" s="56"/>
      <c r="O641" s="57"/>
      <c r="P641" s="57"/>
      <c r="Q641" s="57"/>
    </row>
    <row r="642" spans="2:17" s="58" customFormat="1">
      <c r="B642" s="49"/>
      <c r="C642" s="60"/>
      <c r="D642" s="51"/>
      <c r="E642" s="53"/>
      <c r="F642" s="49"/>
      <c r="G642" s="52" t="e">
        <f>(VLOOKUP(F642,暑期營隊收費標準!$A$1:$D$87,4,FALSE))</f>
        <v>#N/A</v>
      </c>
      <c r="H642" s="52" t="e">
        <f t="shared" si="146"/>
        <v>#VALUE!</v>
      </c>
      <c r="I642" s="52" t="e">
        <f t="shared" si="147"/>
        <v>#N/A</v>
      </c>
      <c r="J642" s="54"/>
      <c r="K642" s="49" t="e">
        <f t="shared" si="148"/>
        <v>#VALUE!</v>
      </c>
      <c r="L642" s="49" t="e">
        <f t="shared" si="149"/>
        <v>#VALUE!</v>
      </c>
      <c r="M642" s="55"/>
      <c r="N642" s="56"/>
      <c r="O642" s="57"/>
      <c r="P642" s="57"/>
      <c r="Q642" s="57"/>
    </row>
    <row r="643" spans="2:17" s="58" customFormat="1">
      <c r="B643" s="49"/>
      <c r="C643" s="60"/>
      <c r="D643" s="51"/>
      <c r="E643" s="59"/>
      <c r="G643" s="52" t="e">
        <f>(VLOOKUP(F643,暑期營隊收費標準!$A$1:$D$87,4,FALSE))</f>
        <v>#N/A</v>
      </c>
      <c r="H643" s="52" t="e">
        <f t="shared" ref="H643:H706" si="150">IF(ROUNDUP(IF(E643="整天",6,IF(((L643-K643)/(100*2))&gt;6,6,((L643-K643)/(100*2)))),0)=-1,0,ROUNDUP(IF(E643="整天",6,IF(((L643-K643)/(100*2))&gt;6,6,((L643-K643)/(100*2)))),0))</f>
        <v>#VALUE!</v>
      </c>
      <c r="I643" s="52" t="e">
        <f t="shared" ref="I643:I706" si="151">IF(OR(J643="行前訓空調免費",J643="行前訓不需空調",J643="營期間不需空調",J643="非上班時間"),0,G643*H643)</f>
        <v>#N/A</v>
      </c>
      <c r="J643" s="54"/>
      <c r="K643" s="49" t="e">
        <f t="shared" ref="K643:K706" si="152">IF(E643="整天",800,IF(VALUE(LEFT(E643,4))&lt;800,800,VALUE(LEFT(E643,4))))</f>
        <v>#VALUE!</v>
      </c>
      <c r="L643" s="49" t="e">
        <f t="shared" ref="L643:L706" si="153">IF(E643="整天",2200,IF(VALUE(RIGHT(E643,4))&gt;2200,2200,VALUE(RIGHT(E643,4))))</f>
        <v>#VALUE!</v>
      </c>
      <c r="M643" s="55"/>
      <c r="N643" s="56"/>
      <c r="O643" s="57"/>
      <c r="P643" s="57"/>
      <c r="Q643" s="57"/>
    </row>
    <row r="644" spans="2:17" s="58" customFormat="1">
      <c r="B644" s="49"/>
      <c r="C644" s="60"/>
      <c r="D644" s="51"/>
      <c r="E644" s="53"/>
      <c r="F644" s="49"/>
      <c r="G644" s="52" t="e">
        <f>(VLOOKUP(F644,暑期營隊收費標準!$A$1:$D$87,4,FALSE))</f>
        <v>#N/A</v>
      </c>
      <c r="H644" s="52" t="e">
        <f t="shared" si="150"/>
        <v>#VALUE!</v>
      </c>
      <c r="I644" s="52" t="e">
        <f t="shared" si="151"/>
        <v>#N/A</v>
      </c>
      <c r="J644" s="54"/>
      <c r="K644" s="49" t="e">
        <f t="shared" si="152"/>
        <v>#VALUE!</v>
      </c>
      <c r="L644" s="49" t="e">
        <f t="shared" si="153"/>
        <v>#VALUE!</v>
      </c>
      <c r="M644" s="55"/>
      <c r="N644" s="56"/>
      <c r="O644" s="57"/>
      <c r="P644" s="57"/>
      <c r="Q644" s="57"/>
    </row>
    <row r="645" spans="2:17" s="58" customFormat="1">
      <c r="B645" s="49"/>
      <c r="C645" s="60"/>
      <c r="D645" s="51"/>
      <c r="E645" s="53"/>
      <c r="G645" s="52" t="e">
        <f>(VLOOKUP(F645,暑期營隊收費標準!$A$1:$D$87,4,FALSE))</f>
        <v>#N/A</v>
      </c>
      <c r="H645" s="52" t="e">
        <f t="shared" si="150"/>
        <v>#VALUE!</v>
      </c>
      <c r="I645" s="52" t="e">
        <f t="shared" si="151"/>
        <v>#N/A</v>
      </c>
      <c r="J645" s="54"/>
      <c r="K645" s="49" t="e">
        <f t="shared" si="152"/>
        <v>#VALUE!</v>
      </c>
      <c r="L645" s="49" t="e">
        <f t="shared" si="153"/>
        <v>#VALUE!</v>
      </c>
      <c r="M645" s="55"/>
      <c r="N645" s="56"/>
      <c r="O645" s="57"/>
      <c r="P645" s="57"/>
      <c r="Q645" s="57"/>
    </row>
    <row r="646" spans="2:17" s="58" customFormat="1">
      <c r="B646" s="49"/>
      <c r="C646" s="60"/>
      <c r="D646" s="51"/>
      <c r="E646" s="59"/>
      <c r="G646" s="52" t="e">
        <f>(VLOOKUP(F646,暑期營隊收費標準!$A$1:$D$87,4,FALSE))</f>
        <v>#N/A</v>
      </c>
      <c r="H646" s="52" t="e">
        <f t="shared" si="150"/>
        <v>#VALUE!</v>
      </c>
      <c r="I646" s="52" t="e">
        <f t="shared" si="151"/>
        <v>#N/A</v>
      </c>
      <c r="J646" s="54"/>
      <c r="K646" s="49" t="e">
        <f t="shared" si="152"/>
        <v>#VALUE!</v>
      </c>
      <c r="L646" s="49" t="e">
        <f t="shared" si="153"/>
        <v>#VALUE!</v>
      </c>
      <c r="M646" s="55"/>
      <c r="N646" s="56"/>
      <c r="O646" s="57"/>
      <c r="P646" s="57"/>
      <c r="Q646" s="57"/>
    </row>
    <row r="647" spans="2:17" s="58" customFormat="1">
      <c r="B647" s="49"/>
      <c r="C647" s="60"/>
      <c r="D647" s="51"/>
      <c r="E647" s="59"/>
      <c r="G647" s="52" t="e">
        <f>(VLOOKUP(F647,暑期營隊收費標準!$A$1:$D$87,4,FALSE))</f>
        <v>#N/A</v>
      </c>
      <c r="H647" s="52" t="e">
        <f t="shared" si="150"/>
        <v>#VALUE!</v>
      </c>
      <c r="I647" s="52" t="e">
        <f t="shared" si="151"/>
        <v>#N/A</v>
      </c>
      <c r="J647" s="54"/>
      <c r="K647" s="49" t="e">
        <f t="shared" si="152"/>
        <v>#VALUE!</v>
      </c>
      <c r="L647" s="49" t="e">
        <f t="shared" si="153"/>
        <v>#VALUE!</v>
      </c>
      <c r="M647" s="55"/>
      <c r="N647" s="56"/>
      <c r="O647" s="57"/>
      <c r="P647" s="57"/>
      <c r="Q647" s="57"/>
    </row>
    <row r="648" spans="2:17" s="58" customFormat="1">
      <c r="B648" s="49"/>
      <c r="C648" s="60"/>
      <c r="D648" s="51"/>
      <c r="E648" s="59"/>
      <c r="G648" s="52" t="e">
        <f>(VLOOKUP(F648,暑期營隊收費標準!$A$1:$D$87,4,FALSE))</f>
        <v>#N/A</v>
      </c>
      <c r="H648" s="52" t="e">
        <f t="shared" si="150"/>
        <v>#VALUE!</v>
      </c>
      <c r="I648" s="52" t="e">
        <f t="shared" si="151"/>
        <v>#N/A</v>
      </c>
      <c r="J648" s="54"/>
      <c r="K648" s="49" t="e">
        <f t="shared" si="152"/>
        <v>#VALUE!</v>
      </c>
      <c r="L648" s="49" t="e">
        <f t="shared" si="153"/>
        <v>#VALUE!</v>
      </c>
      <c r="M648" s="55"/>
      <c r="N648" s="56"/>
      <c r="O648" s="57"/>
      <c r="P648" s="57"/>
      <c r="Q648" s="57"/>
    </row>
    <row r="649" spans="2:17" s="58" customFormat="1">
      <c r="B649" s="49"/>
      <c r="C649" s="60"/>
      <c r="D649" s="51"/>
      <c r="E649" s="53"/>
      <c r="F649" s="49"/>
      <c r="G649" s="52" t="e">
        <f>(VLOOKUP(F649,暑期營隊收費標準!$A$1:$D$87,4,FALSE))</f>
        <v>#N/A</v>
      </c>
      <c r="H649" s="52" t="e">
        <f t="shared" si="150"/>
        <v>#VALUE!</v>
      </c>
      <c r="I649" s="52" t="e">
        <f t="shared" si="151"/>
        <v>#N/A</v>
      </c>
      <c r="J649" s="54"/>
      <c r="K649" s="49" t="e">
        <f t="shared" si="152"/>
        <v>#VALUE!</v>
      </c>
      <c r="L649" s="49" t="e">
        <f t="shared" si="153"/>
        <v>#VALUE!</v>
      </c>
      <c r="M649" s="55"/>
      <c r="N649" s="56"/>
      <c r="O649" s="57"/>
      <c r="P649" s="57"/>
      <c r="Q649" s="57"/>
    </row>
    <row r="650" spans="2:17" s="58" customFormat="1">
      <c r="B650" s="49"/>
      <c r="C650" s="60"/>
      <c r="D650" s="51"/>
      <c r="E650" s="53"/>
      <c r="F650" s="49"/>
      <c r="G650" s="52" t="e">
        <f>(VLOOKUP(F650,暑期營隊收費標準!$A$1:$D$87,4,FALSE))</f>
        <v>#N/A</v>
      </c>
      <c r="H650" s="52" t="e">
        <f t="shared" si="150"/>
        <v>#VALUE!</v>
      </c>
      <c r="I650" s="52" t="e">
        <f t="shared" si="151"/>
        <v>#N/A</v>
      </c>
      <c r="J650" s="54"/>
      <c r="K650" s="49" t="e">
        <f t="shared" si="152"/>
        <v>#VALUE!</v>
      </c>
      <c r="L650" s="49" t="e">
        <f t="shared" si="153"/>
        <v>#VALUE!</v>
      </c>
      <c r="M650" s="55"/>
      <c r="N650" s="56"/>
      <c r="O650" s="57"/>
      <c r="P650" s="57"/>
      <c r="Q650" s="57"/>
    </row>
    <row r="651" spans="2:17" s="58" customFormat="1">
      <c r="B651" s="49"/>
      <c r="C651" s="60"/>
      <c r="D651" s="51"/>
      <c r="E651" s="53"/>
      <c r="F651" s="49"/>
      <c r="G651" s="52" t="e">
        <f>(VLOOKUP(F651,暑期營隊收費標準!$A$1:$D$87,4,FALSE))</f>
        <v>#N/A</v>
      </c>
      <c r="H651" s="52" t="e">
        <f t="shared" si="150"/>
        <v>#VALUE!</v>
      </c>
      <c r="I651" s="52" t="e">
        <f t="shared" si="151"/>
        <v>#N/A</v>
      </c>
      <c r="J651" s="54"/>
      <c r="K651" s="49" t="e">
        <f t="shared" si="152"/>
        <v>#VALUE!</v>
      </c>
      <c r="L651" s="49" t="e">
        <f t="shared" si="153"/>
        <v>#VALUE!</v>
      </c>
      <c r="M651" s="55"/>
      <c r="N651" s="56"/>
      <c r="O651" s="57"/>
      <c r="P651" s="57"/>
      <c r="Q651" s="57"/>
    </row>
    <row r="652" spans="2:17" s="58" customFormat="1">
      <c r="B652" s="49"/>
      <c r="C652" s="60"/>
      <c r="D652" s="51"/>
      <c r="E652" s="59"/>
      <c r="G652" s="52" t="e">
        <f>(VLOOKUP(F652,暑期營隊收費標準!$A$1:$D$87,4,FALSE))</f>
        <v>#N/A</v>
      </c>
      <c r="H652" s="52" t="e">
        <f t="shared" si="150"/>
        <v>#VALUE!</v>
      </c>
      <c r="I652" s="52" t="e">
        <f t="shared" si="151"/>
        <v>#N/A</v>
      </c>
      <c r="J652" s="54"/>
      <c r="K652" s="49" t="e">
        <f t="shared" si="152"/>
        <v>#VALUE!</v>
      </c>
      <c r="L652" s="49" t="e">
        <f t="shared" si="153"/>
        <v>#VALUE!</v>
      </c>
      <c r="M652" s="55"/>
      <c r="N652" s="56"/>
      <c r="O652" s="57"/>
      <c r="P652" s="57"/>
      <c r="Q652" s="57"/>
    </row>
    <row r="653" spans="2:17" s="58" customFormat="1">
      <c r="B653" s="49"/>
      <c r="C653" s="60"/>
      <c r="D653" s="51"/>
      <c r="E653" s="53"/>
      <c r="F653" s="49"/>
      <c r="G653" s="52" t="e">
        <f>(VLOOKUP(F653,暑期營隊收費標準!$A$1:$D$87,4,FALSE))</f>
        <v>#N/A</v>
      </c>
      <c r="H653" s="52" t="e">
        <f t="shared" si="150"/>
        <v>#VALUE!</v>
      </c>
      <c r="I653" s="52" t="e">
        <f t="shared" si="151"/>
        <v>#N/A</v>
      </c>
      <c r="J653" s="54"/>
      <c r="K653" s="49" t="e">
        <f t="shared" si="152"/>
        <v>#VALUE!</v>
      </c>
      <c r="L653" s="49" t="e">
        <f t="shared" si="153"/>
        <v>#VALUE!</v>
      </c>
      <c r="M653" s="55"/>
      <c r="N653" s="56"/>
      <c r="O653" s="57"/>
      <c r="P653" s="57"/>
      <c r="Q653" s="57"/>
    </row>
    <row r="654" spans="2:17" s="58" customFormat="1">
      <c r="B654" s="49"/>
      <c r="C654" s="60"/>
      <c r="D654" s="51"/>
      <c r="E654" s="59"/>
      <c r="G654" s="52" t="e">
        <f>(VLOOKUP(F654,暑期營隊收費標準!$A$1:$D$87,4,FALSE))</f>
        <v>#N/A</v>
      </c>
      <c r="H654" s="52" t="e">
        <f t="shared" si="150"/>
        <v>#VALUE!</v>
      </c>
      <c r="I654" s="52" t="e">
        <f t="shared" si="151"/>
        <v>#N/A</v>
      </c>
      <c r="J654" s="54"/>
      <c r="K654" s="49" t="e">
        <f t="shared" si="152"/>
        <v>#VALUE!</v>
      </c>
      <c r="L654" s="49" t="e">
        <f t="shared" si="153"/>
        <v>#VALUE!</v>
      </c>
      <c r="M654" s="55"/>
      <c r="N654" s="56"/>
      <c r="O654" s="57"/>
      <c r="P654" s="57"/>
      <c r="Q654" s="57"/>
    </row>
    <row r="655" spans="2:17" s="58" customFormat="1">
      <c r="B655" s="49"/>
      <c r="C655" s="60"/>
      <c r="D655" s="51"/>
      <c r="E655" s="53"/>
      <c r="F655" s="49"/>
      <c r="G655" s="52" t="e">
        <f>(VLOOKUP(F655,暑期營隊收費標準!$A$1:$D$87,4,FALSE))</f>
        <v>#N/A</v>
      </c>
      <c r="H655" s="52" t="e">
        <f t="shared" si="150"/>
        <v>#VALUE!</v>
      </c>
      <c r="I655" s="52" t="e">
        <f t="shared" si="151"/>
        <v>#N/A</v>
      </c>
      <c r="J655" s="54"/>
      <c r="K655" s="49" t="e">
        <f t="shared" si="152"/>
        <v>#VALUE!</v>
      </c>
      <c r="L655" s="49" t="e">
        <f t="shared" si="153"/>
        <v>#VALUE!</v>
      </c>
      <c r="M655" s="55"/>
      <c r="N655" s="56"/>
      <c r="O655" s="57"/>
      <c r="P655" s="57"/>
      <c r="Q655" s="57"/>
    </row>
    <row r="656" spans="2:17" s="58" customFormat="1">
      <c r="B656" s="49"/>
      <c r="C656" s="60"/>
      <c r="D656" s="51"/>
      <c r="E656" s="53"/>
      <c r="G656" s="52" t="e">
        <f>(VLOOKUP(F656,暑期營隊收費標準!$A$1:$D$87,4,FALSE))</f>
        <v>#N/A</v>
      </c>
      <c r="H656" s="52" t="e">
        <f t="shared" si="150"/>
        <v>#VALUE!</v>
      </c>
      <c r="I656" s="52" t="e">
        <f t="shared" si="151"/>
        <v>#N/A</v>
      </c>
      <c r="J656" s="54"/>
      <c r="K656" s="49" t="e">
        <f t="shared" si="152"/>
        <v>#VALUE!</v>
      </c>
      <c r="L656" s="49" t="e">
        <f t="shared" si="153"/>
        <v>#VALUE!</v>
      </c>
      <c r="M656" s="55"/>
      <c r="N656" s="56"/>
      <c r="O656" s="57"/>
      <c r="P656" s="57"/>
      <c r="Q656" s="57"/>
    </row>
    <row r="657" spans="2:17" s="58" customFormat="1">
      <c r="B657" s="49"/>
      <c r="C657" s="60"/>
      <c r="D657" s="51"/>
      <c r="E657" s="59"/>
      <c r="G657" s="52" t="e">
        <f>(VLOOKUP(F657,暑期營隊收費標準!$A$1:$D$87,4,FALSE))</f>
        <v>#N/A</v>
      </c>
      <c r="H657" s="52" t="e">
        <f t="shared" si="150"/>
        <v>#VALUE!</v>
      </c>
      <c r="I657" s="52" t="e">
        <f t="shared" si="151"/>
        <v>#N/A</v>
      </c>
      <c r="J657" s="54"/>
      <c r="K657" s="49" t="e">
        <f t="shared" si="152"/>
        <v>#VALUE!</v>
      </c>
      <c r="L657" s="49" t="e">
        <f t="shared" si="153"/>
        <v>#VALUE!</v>
      </c>
      <c r="M657" s="55"/>
      <c r="N657" s="56"/>
      <c r="O657" s="57"/>
      <c r="P657" s="57"/>
      <c r="Q657" s="57"/>
    </row>
    <row r="658" spans="2:17" s="58" customFormat="1">
      <c r="B658" s="49"/>
      <c r="C658" s="60"/>
      <c r="D658" s="51"/>
      <c r="E658" s="53"/>
      <c r="G658" s="52" t="e">
        <f>(VLOOKUP(F658,暑期營隊收費標準!$A$1:$D$87,4,FALSE))</f>
        <v>#N/A</v>
      </c>
      <c r="H658" s="52" t="e">
        <f t="shared" si="150"/>
        <v>#VALUE!</v>
      </c>
      <c r="I658" s="52" t="e">
        <f t="shared" si="151"/>
        <v>#N/A</v>
      </c>
      <c r="J658" s="54"/>
      <c r="K658" s="49" t="e">
        <f t="shared" si="152"/>
        <v>#VALUE!</v>
      </c>
      <c r="L658" s="49" t="e">
        <f t="shared" si="153"/>
        <v>#VALUE!</v>
      </c>
      <c r="M658" s="55"/>
      <c r="N658" s="56"/>
      <c r="O658" s="57"/>
      <c r="P658" s="57"/>
      <c r="Q658" s="57"/>
    </row>
    <row r="659" spans="2:17" s="58" customFormat="1">
      <c r="B659" s="49"/>
      <c r="C659" s="60"/>
      <c r="D659" s="51"/>
      <c r="E659" s="59"/>
      <c r="G659" s="52" t="e">
        <f>(VLOOKUP(F659,暑期營隊收費標準!$A$1:$D$87,4,FALSE))</f>
        <v>#N/A</v>
      </c>
      <c r="H659" s="52" t="e">
        <f t="shared" si="150"/>
        <v>#VALUE!</v>
      </c>
      <c r="I659" s="52" t="e">
        <f t="shared" si="151"/>
        <v>#N/A</v>
      </c>
      <c r="J659" s="54"/>
      <c r="K659" s="49" t="e">
        <f t="shared" si="152"/>
        <v>#VALUE!</v>
      </c>
      <c r="L659" s="49" t="e">
        <f t="shared" si="153"/>
        <v>#VALUE!</v>
      </c>
      <c r="M659" s="55"/>
      <c r="N659" s="56"/>
      <c r="O659" s="57"/>
      <c r="P659" s="57"/>
      <c r="Q659" s="57"/>
    </row>
    <row r="660" spans="2:17" s="58" customFormat="1">
      <c r="B660" s="49"/>
      <c r="C660" s="60"/>
      <c r="D660" s="51"/>
      <c r="E660" s="53"/>
      <c r="G660" s="52" t="e">
        <f>(VLOOKUP(F660,暑期營隊收費標準!$A$1:$D$87,4,FALSE))</f>
        <v>#N/A</v>
      </c>
      <c r="H660" s="52" t="e">
        <f t="shared" si="150"/>
        <v>#VALUE!</v>
      </c>
      <c r="I660" s="52" t="e">
        <f t="shared" si="151"/>
        <v>#N/A</v>
      </c>
      <c r="J660" s="54"/>
      <c r="K660" s="49" t="e">
        <f t="shared" si="152"/>
        <v>#VALUE!</v>
      </c>
      <c r="L660" s="49" t="e">
        <f t="shared" si="153"/>
        <v>#VALUE!</v>
      </c>
      <c r="M660" s="55"/>
      <c r="N660" s="56"/>
      <c r="O660" s="57"/>
      <c r="P660" s="57"/>
      <c r="Q660" s="57"/>
    </row>
    <row r="661" spans="2:17" s="58" customFormat="1">
      <c r="B661" s="49"/>
      <c r="C661" s="60"/>
      <c r="D661" s="51"/>
      <c r="E661" s="53"/>
      <c r="G661" s="52" t="e">
        <f>(VLOOKUP(F661,暑期營隊收費標準!$A$1:$D$87,4,FALSE))</f>
        <v>#N/A</v>
      </c>
      <c r="H661" s="52" t="e">
        <f t="shared" si="150"/>
        <v>#VALUE!</v>
      </c>
      <c r="I661" s="52" t="e">
        <f t="shared" si="151"/>
        <v>#N/A</v>
      </c>
      <c r="J661" s="54"/>
      <c r="K661" s="49" t="e">
        <f t="shared" si="152"/>
        <v>#VALUE!</v>
      </c>
      <c r="L661" s="49" t="e">
        <f t="shared" si="153"/>
        <v>#VALUE!</v>
      </c>
      <c r="M661" s="55"/>
      <c r="N661" s="56"/>
      <c r="O661" s="57"/>
      <c r="P661" s="57"/>
      <c r="Q661" s="57"/>
    </row>
    <row r="662" spans="2:17" s="58" customFormat="1">
      <c r="B662" s="49"/>
      <c r="C662" s="50"/>
      <c r="D662" s="51"/>
      <c r="E662" s="53"/>
      <c r="F662" s="49"/>
      <c r="G662" s="52" t="e">
        <f>(VLOOKUP(F662,暑期營隊收費標準!$A$1:$D$87,4,FALSE))</f>
        <v>#N/A</v>
      </c>
      <c r="H662" s="52" t="e">
        <f t="shared" si="150"/>
        <v>#VALUE!</v>
      </c>
      <c r="I662" s="52" t="e">
        <f t="shared" si="151"/>
        <v>#N/A</v>
      </c>
      <c r="J662" s="54"/>
      <c r="K662" s="49" t="e">
        <f t="shared" si="152"/>
        <v>#VALUE!</v>
      </c>
      <c r="L662" s="49" t="e">
        <f t="shared" si="153"/>
        <v>#VALUE!</v>
      </c>
      <c r="M662" s="55"/>
      <c r="N662" s="56"/>
      <c r="O662" s="57"/>
      <c r="P662" s="57"/>
      <c r="Q662" s="57"/>
    </row>
    <row r="663" spans="2:17" s="58" customFormat="1">
      <c r="B663" s="49"/>
      <c r="C663" s="50"/>
      <c r="D663" s="51"/>
      <c r="E663" s="59"/>
      <c r="F663" s="49"/>
      <c r="G663" s="52" t="e">
        <f>(VLOOKUP(F663,暑期營隊收費標準!$A$1:$D$87,4,FALSE))</f>
        <v>#N/A</v>
      </c>
      <c r="H663" s="52" t="e">
        <f t="shared" si="150"/>
        <v>#VALUE!</v>
      </c>
      <c r="I663" s="52" t="e">
        <f t="shared" si="151"/>
        <v>#N/A</v>
      </c>
      <c r="J663" s="54"/>
      <c r="K663" s="49" t="e">
        <f t="shared" si="152"/>
        <v>#VALUE!</v>
      </c>
      <c r="L663" s="49" t="e">
        <f t="shared" si="153"/>
        <v>#VALUE!</v>
      </c>
      <c r="M663" s="55"/>
      <c r="N663" s="56"/>
      <c r="O663" s="57"/>
      <c r="P663" s="57"/>
      <c r="Q663" s="57"/>
    </row>
    <row r="664" spans="2:17" s="58" customFormat="1">
      <c r="B664" s="49"/>
      <c r="C664" s="50"/>
      <c r="D664" s="51"/>
      <c r="E664" s="53"/>
      <c r="F664" s="49"/>
      <c r="G664" s="52" t="e">
        <f>(VLOOKUP(F664,暑期營隊收費標準!$A$1:$D$87,4,FALSE))</f>
        <v>#N/A</v>
      </c>
      <c r="H664" s="52" t="e">
        <f t="shared" si="150"/>
        <v>#VALUE!</v>
      </c>
      <c r="I664" s="52" t="e">
        <f t="shared" si="151"/>
        <v>#N/A</v>
      </c>
      <c r="J664" s="54"/>
      <c r="K664" s="49" t="e">
        <f t="shared" si="152"/>
        <v>#VALUE!</v>
      </c>
      <c r="L664" s="49" t="e">
        <f t="shared" si="153"/>
        <v>#VALUE!</v>
      </c>
      <c r="M664" s="55"/>
      <c r="N664" s="56"/>
      <c r="O664" s="57"/>
      <c r="P664" s="57"/>
      <c r="Q664" s="57"/>
    </row>
    <row r="665" spans="2:17" s="58" customFormat="1">
      <c r="B665" s="49"/>
      <c r="C665" s="50"/>
      <c r="D665" s="51"/>
      <c r="E665" s="59"/>
      <c r="F665" s="49"/>
      <c r="G665" s="52" t="e">
        <f>(VLOOKUP(F665,暑期營隊收費標準!$A$1:$D$87,4,FALSE))</f>
        <v>#N/A</v>
      </c>
      <c r="H665" s="52" t="e">
        <f t="shared" si="150"/>
        <v>#VALUE!</v>
      </c>
      <c r="I665" s="52" t="e">
        <f t="shared" si="151"/>
        <v>#N/A</v>
      </c>
      <c r="J665" s="54"/>
      <c r="K665" s="49" t="e">
        <f t="shared" si="152"/>
        <v>#VALUE!</v>
      </c>
      <c r="L665" s="49" t="e">
        <f t="shared" si="153"/>
        <v>#VALUE!</v>
      </c>
      <c r="M665" s="55"/>
      <c r="N665" s="56"/>
      <c r="O665" s="57"/>
      <c r="P665" s="57"/>
      <c r="Q665" s="57"/>
    </row>
    <row r="666" spans="2:17" s="58" customFormat="1">
      <c r="B666" s="49"/>
      <c r="C666" s="50"/>
      <c r="D666" s="51"/>
      <c r="E666" s="53"/>
      <c r="F666" s="49"/>
      <c r="G666" s="52" t="e">
        <f>(VLOOKUP(F666,暑期營隊收費標準!$A$1:$D$87,4,FALSE))</f>
        <v>#N/A</v>
      </c>
      <c r="H666" s="52" t="e">
        <f t="shared" si="150"/>
        <v>#VALUE!</v>
      </c>
      <c r="I666" s="52" t="e">
        <f t="shared" si="151"/>
        <v>#N/A</v>
      </c>
      <c r="J666" s="54"/>
      <c r="K666" s="49" t="e">
        <f t="shared" si="152"/>
        <v>#VALUE!</v>
      </c>
      <c r="L666" s="49" t="e">
        <f t="shared" si="153"/>
        <v>#VALUE!</v>
      </c>
      <c r="M666" s="55"/>
      <c r="N666" s="56"/>
      <c r="O666" s="57"/>
      <c r="P666" s="57"/>
      <c r="Q666" s="57"/>
    </row>
    <row r="667" spans="2:17" s="58" customFormat="1">
      <c r="B667" s="49"/>
      <c r="C667" s="50"/>
      <c r="D667" s="51"/>
      <c r="E667" s="59"/>
      <c r="G667" s="52" t="e">
        <f>(VLOOKUP(F667,暑期營隊收費標準!$A$1:$D$87,4,FALSE))</f>
        <v>#N/A</v>
      </c>
      <c r="H667" s="52" t="e">
        <f t="shared" si="150"/>
        <v>#VALUE!</v>
      </c>
      <c r="I667" s="52" t="e">
        <f t="shared" si="151"/>
        <v>#N/A</v>
      </c>
      <c r="J667" s="54"/>
      <c r="K667" s="49" t="e">
        <f t="shared" si="152"/>
        <v>#VALUE!</v>
      </c>
      <c r="L667" s="49" t="e">
        <f t="shared" si="153"/>
        <v>#VALUE!</v>
      </c>
      <c r="M667" s="55"/>
      <c r="N667" s="56"/>
      <c r="O667" s="57"/>
      <c r="P667" s="57"/>
      <c r="Q667" s="57"/>
    </row>
    <row r="668" spans="2:17" s="58" customFormat="1">
      <c r="B668" s="49"/>
      <c r="C668" s="50"/>
      <c r="D668" s="51"/>
      <c r="E668" s="53"/>
      <c r="F668" s="49"/>
      <c r="G668" s="52" t="e">
        <f>(VLOOKUP(F668,暑期營隊收費標準!$A$1:$D$87,4,FALSE))</f>
        <v>#N/A</v>
      </c>
      <c r="H668" s="52" t="e">
        <f t="shared" si="150"/>
        <v>#VALUE!</v>
      </c>
      <c r="I668" s="52" t="e">
        <f t="shared" si="151"/>
        <v>#N/A</v>
      </c>
      <c r="J668" s="54"/>
      <c r="K668" s="49" t="e">
        <f t="shared" si="152"/>
        <v>#VALUE!</v>
      </c>
      <c r="L668" s="49" t="e">
        <f t="shared" si="153"/>
        <v>#VALUE!</v>
      </c>
      <c r="M668" s="55"/>
      <c r="N668" s="56"/>
      <c r="O668" s="57"/>
      <c r="P668" s="57"/>
      <c r="Q668" s="57"/>
    </row>
    <row r="669" spans="2:17" s="58" customFormat="1">
      <c r="B669" s="49"/>
      <c r="C669" s="50"/>
      <c r="D669" s="51"/>
      <c r="E669" s="53"/>
      <c r="F669" s="49"/>
      <c r="G669" s="52" t="e">
        <f>(VLOOKUP(F669,暑期營隊收費標準!$A$1:$D$87,4,FALSE))</f>
        <v>#N/A</v>
      </c>
      <c r="H669" s="52" t="e">
        <f t="shared" si="150"/>
        <v>#VALUE!</v>
      </c>
      <c r="I669" s="52" t="e">
        <f t="shared" si="151"/>
        <v>#N/A</v>
      </c>
      <c r="J669" s="54"/>
      <c r="K669" s="49" t="e">
        <f t="shared" si="152"/>
        <v>#VALUE!</v>
      </c>
      <c r="L669" s="49" t="e">
        <f t="shared" si="153"/>
        <v>#VALUE!</v>
      </c>
      <c r="M669" s="55"/>
      <c r="N669" s="56"/>
      <c r="O669" s="57"/>
      <c r="P669" s="57"/>
      <c r="Q669" s="57"/>
    </row>
    <row r="670" spans="2:17" s="58" customFormat="1">
      <c r="B670" s="49"/>
      <c r="C670" s="50"/>
      <c r="D670" s="51"/>
      <c r="E670" s="53"/>
      <c r="F670" s="49"/>
      <c r="G670" s="52" t="e">
        <f>(VLOOKUP(F670,暑期營隊收費標準!$A$1:$D$87,4,FALSE))</f>
        <v>#N/A</v>
      </c>
      <c r="H670" s="52" t="e">
        <f t="shared" si="150"/>
        <v>#VALUE!</v>
      </c>
      <c r="I670" s="52" t="e">
        <f t="shared" si="151"/>
        <v>#N/A</v>
      </c>
      <c r="J670" s="54"/>
      <c r="K670" s="49" t="e">
        <f t="shared" si="152"/>
        <v>#VALUE!</v>
      </c>
      <c r="L670" s="49" t="e">
        <f t="shared" si="153"/>
        <v>#VALUE!</v>
      </c>
      <c r="M670" s="55"/>
      <c r="N670" s="56"/>
      <c r="O670" s="57"/>
      <c r="P670" s="57"/>
      <c r="Q670" s="57"/>
    </row>
    <row r="671" spans="2:17" s="58" customFormat="1">
      <c r="B671" s="49"/>
      <c r="C671" s="50"/>
      <c r="D671" s="51"/>
      <c r="E671" s="53"/>
      <c r="F671" s="49"/>
      <c r="G671" s="52" t="e">
        <f>(VLOOKUP(F671,暑期營隊收費標準!$A$1:$D$87,4,FALSE))</f>
        <v>#N/A</v>
      </c>
      <c r="H671" s="52" t="e">
        <f t="shared" si="150"/>
        <v>#VALUE!</v>
      </c>
      <c r="I671" s="52" t="e">
        <f t="shared" si="151"/>
        <v>#N/A</v>
      </c>
      <c r="J671" s="54"/>
      <c r="K671" s="49" t="e">
        <f t="shared" si="152"/>
        <v>#VALUE!</v>
      </c>
      <c r="L671" s="49" t="e">
        <f t="shared" si="153"/>
        <v>#VALUE!</v>
      </c>
      <c r="M671" s="55"/>
      <c r="N671" s="56"/>
      <c r="O671" s="57"/>
      <c r="P671" s="57"/>
      <c r="Q671" s="57"/>
    </row>
    <row r="672" spans="2:17" s="58" customFormat="1">
      <c r="B672" s="49"/>
      <c r="C672" s="50"/>
      <c r="D672" s="51"/>
      <c r="E672" s="59"/>
      <c r="G672" s="52" t="e">
        <f>(VLOOKUP(F672,暑期營隊收費標準!$A$1:$D$87,4,FALSE))</f>
        <v>#N/A</v>
      </c>
      <c r="H672" s="52" t="e">
        <f t="shared" si="150"/>
        <v>#VALUE!</v>
      </c>
      <c r="I672" s="52" t="e">
        <f t="shared" si="151"/>
        <v>#N/A</v>
      </c>
      <c r="J672" s="54"/>
      <c r="K672" s="49" t="e">
        <f t="shared" si="152"/>
        <v>#VALUE!</v>
      </c>
      <c r="L672" s="49" t="e">
        <f t="shared" si="153"/>
        <v>#VALUE!</v>
      </c>
      <c r="M672" s="55"/>
      <c r="N672" s="56"/>
      <c r="O672" s="57"/>
      <c r="P672" s="57"/>
      <c r="Q672" s="57"/>
    </row>
    <row r="673" spans="1:17" s="58" customFormat="1">
      <c r="B673" s="49"/>
      <c r="C673" s="50"/>
      <c r="D673" s="51"/>
      <c r="E673" s="53"/>
      <c r="F673" s="49"/>
      <c r="G673" s="52" t="e">
        <f>(VLOOKUP(F673,暑期營隊收費標準!$A$1:$D$87,4,FALSE))</f>
        <v>#N/A</v>
      </c>
      <c r="H673" s="52" t="e">
        <f t="shared" si="150"/>
        <v>#VALUE!</v>
      </c>
      <c r="I673" s="52" t="e">
        <f t="shared" si="151"/>
        <v>#N/A</v>
      </c>
      <c r="J673" s="54"/>
      <c r="K673" s="49" t="e">
        <f t="shared" si="152"/>
        <v>#VALUE!</v>
      </c>
      <c r="L673" s="49" t="e">
        <f t="shared" si="153"/>
        <v>#VALUE!</v>
      </c>
      <c r="M673" s="55"/>
      <c r="N673" s="56"/>
      <c r="O673" s="57"/>
      <c r="P673" s="57"/>
      <c r="Q673" s="57"/>
    </row>
    <row r="674" spans="1:17" s="58" customFormat="1">
      <c r="B674" s="49"/>
      <c r="C674" s="50"/>
      <c r="D674" s="51"/>
      <c r="E674" s="53"/>
      <c r="G674" s="52" t="e">
        <f>(VLOOKUP(F674,暑期營隊收費標準!$A$1:$D$87,4,FALSE))</f>
        <v>#N/A</v>
      </c>
      <c r="H674" s="52" t="e">
        <f t="shared" si="150"/>
        <v>#VALUE!</v>
      </c>
      <c r="I674" s="52" t="e">
        <f t="shared" si="151"/>
        <v>#N/A</v>
      </c>
      <c r="J674" s="54"/>
      <c r="K674" s="49" t="e">
        <f t="shared" si="152"/>
        <v>#VALUE!</v>
      </c>
      <c r="L674" s="49" t="e">
        <f t="shared" si="153"/>
        <v>#VALUE!</v>
      </c>
      <c r="M674" s="55"/>
      <c r="N674" s="56"/>
      <c r="O674" s="57"/>
      <c r="P674" s="57"/>
      <c r="Q674" s="57"/>
    </row>
    <row r="675" spans="1:17" s="58" customFormat="1">
      <c r="B675" s="49"/>
      <c r="C675" s="50"/>
      <c r="D675" s="51"/>
      <c r="E675" s="59"/>
      <c r="G675" s="52" t="e">
        <f>(VLOOKUP(F675,暑期營隊收費標準!$A$1:$D$87,4,FALSE))</f>
        <v>#N/A</v>
      </c>
      <c r="H675" s="52" t="e">
        <f t="shared" si="150"/>
        <v>#VALUE!</v>
      </c>
      <c r="I675" s="52" t="e">
        <f t="shared" si="151"/>
        <v>#N/A</v>
      </c>
      <c r="J675" s="54"/>
      <c r="K675" s="49" t="e">
        <f t="shared" si="152"/>
        <v>#VALUE!</v>
      </c>
      <c r="L675" s="49" t="e">
        <f t="shared" si="153"/>
        <v>#VALUE!</v>
      </c>
      <c r="M675" s="55"/>
      <c r="N675" s="56"/>
      <c r="O675" s="57"/>
      <c r="P675" s="57"/>
      <c r="Q675" s="57"/>
    </row>
    <row r="676" spans="1:17" s="58" customFormat="1">
      <c r="B676" s="49"/>
      <c r="C676" s="50"/>
      <c r="D676" s="51"/>
      <c r="E676" s="53"/>
      <c r="G676" s="52" t="e">
        <f>(VLOOKUP(F676,暑期營隊收費標準!$A$1:$D$87,4,FALSE))</f>
        <v>#N/A</v>
      </c>
      <c r="H676" s="52" t="e">
        <f t="shared" si="150"/>
        <v>#VALUE!</v>
      </c>
      <c r="I676" s="52" t="e">
        <f t="shared" si="151"/>
        <v>#N/A</v>
      </c>
      <c r="J676" s="54"/>
      <c r="K676" s="49" t="e">
        <f t="shared" si="152"/>
        <v>#VALUE!</v>
      </c>
      <c r="L676" s="49" t="e">
        <f t="shared" si="153"/>
        <v>#VALUE!</v>
      </c>
      <c r="M676" s="55"/>
      <c r="N676" s="56"/>
      <c r="O676" s="57"/>
      <c r="P676" s="57"/>
      <c r="Q676" s="57"/>
    </row>
    <row r="677" spans="1:17" s="58" customFormat="1">
      <c r="B677" s="49"/>
      <c r="C677" s="50"/>
      <c r="D677" s="51"/>
      <c r="E677" s="53"/>
      <c r="G677" s="52" t="e">
        <f>(VLOOKUP(F677,暑期營隊收費標準!$A$1:$D$87,4,FALSE))</f>
        <v>#N/A</v>
      </c>
      <c r="H677" s="52" t="e">
        <f t="shared" si="150"/>
        <v>#VALUE!</v>
      </c>
      <c r="I677" s="52" t="e">
        <f t="shared" si="151"/>
        <v>#N/A</v>
      </c>
      <c r="J677" s="54"/>
      <c r="K677" s="49" t="e">
        <f t="shared" si="152"/>
        <v>#VALUE!</v>
      </c>
      <c r="L677" s="49" t="e">
        <f t="shared" si="153"/>
        <v>#VALUE!</v>
      </c>
      <c r="M677" s="55"/>
      <c r="N677" s="56"/>
      <c r="O677" s="57"/>
      <c r="P677" s="57"/>
      <c r="Q677" s="57"/>
    </row>
    <row r="678" spans="1:17" s="58" customFormat="1">
      <c r="B678" s="49"/>
      <c r="C678" s="50"/>
      <c r="D678" s="51"/>
      <c r="E678" s="53"/>
      <c r="G678" s="52" t="e">
        <f>(VLOOKUP(F678,暑期營隊收費標準!$A$1:$D$87,4,FALSE))</f>
        <v>#N/A</v>
      </c>
      <c r="H678" s="52" t="e">
        <f t="shared" si="150"/>
        <v>#VALUE!</v>
      </c>
      <c r="I678" s="52" t="e">
        <f t="shared" si="151"/>
        <v>#N/A</v>
      </c>
      <c r="J678" s="54"/>
      <c r="K678" s="49" t="e">
        <f t="shared" si="152"/>
        <v>#VALUE!</v>
      </c>
      <c r="L678" s="49" t="e">
        <f t="shared" si="153"/>
        <v>#VALUE!</v>
      </c>
      <c r="M678" s="55"/>
      <c r="N678" s="56"/>
      <c r="O678" s="57"/>
      <c r="P678" s="57"/>
      <c r="Q678" s="57"/>
    </row>
    <row r="679" spans="1:17" s="58" customFormat="1">
      <c r="B679" s="49"/>
      <c r="C679" s="50"/>
      <c r="D679" s="51"/>
      <c r="E679" s="53"/>
      <c r="G679" s="52" t="e">
        <f>(VLOOKUP(F679,暑期營隊收費標準!$A$1:$D$87,4,FALSE))</f>
        <v>#N/A</v>
      </c>
      <c r="H679" s="52" t="e">
        <f t="shared" si="150"/>
        <v>#VALUE!</v>
      </c>
      <c r="I679" s="52" t="e">
        <f t="shared" si="151"/>
        <v>#N/A</v>
      </c>
      <c r="J679" s="54"/>
      <c r="K679" s="49" t="e">
        <f t="shared" si="152"/>
        <v>#VALUE!</v>
      </c>
      <c r="L679" s="49" t="e">
        <f t="shared" si="153"/>
        <v>#VALUE!</v>
      </c>
      <c r="M679" s="55"/>
      <c r="N679" s="56"/>
      <c r="O679" s="57"/>
      <c r="P679" s="57"/>
      <c r="Q679" s="57"/>
    </row>
    <row r="680" spans="1:17" s="62" customFormat="1" ht="16.5" customHeight="1">
      <c r="C680" s="50"/>
      <c r="D680" s="51"/>
      <c r="E680" s="63"/>
      <c r="G680" s="52" t="e">
        <f>(VLOOKUP(F680,暑期營隊收費標準!$A$1:$D$87,4,FALSE))</f>
        <v>#N/A</v>
      </c>
      <c r="H680" s="52" t="e">
        <f t="shared" si="150"/>
        <v>#VALUE!</v>
      </c>
      <c r="I680" s="52" t="e">
        <f t="shared" si="151"/>
        <v>#N/A</v>
      </c>
      <c r="J680" s="54"/>
      <c r="K680" s="49" t="e">
        <f t="shared" si="152"/>
        <v>#VALUE!</v>
      </c>
      <c r="L680" s="49" t="e">
        <f t="shared" si="153"/>
        <v>#VALUE!</v>
      </c>
      <c r="M680" s="86"/>
      <c r="N680" s="87"/>
      <c r="O680" s="88"/>
      <c r="P680" s="88"/>
      <c r="Q680" s="88"/>
    </row>
    <row r="681" spans="1:17" s="62" customFormat="1" ht="16.5" customHeight="1">
      <c r="C681" s="50"/>
      <c r="D681" s="51"/>
      <c r="E681" s="63"/>
      <c r="G681" s="52" t="e">
        <f>(VLOOKUP(F681,暑期營隊收費標準!$A$1:$D$87,4,FALSE))</f>
        <v>#N/A</v>
      </c>
      <c r="H681" s="52" t="e">
        <f t="shared" si="150"/>
        <v>#VALUE!</v>
      </c>
      <c r="I681" s="52" t="e">
        <f t="shared" si="151"/>
        <v>#N/A</v>
      </c>
      <c r="J681" s="54"/>
      <c r="K681" s="49" t="e">
        <f t="shared" si="152"/>
        <v>#VALUE!</v>
      </c>
      <c r="L681" s="49" t="e">
        <f t="shared" si="153"/>
        <v>#VALUE!</v>
      </c>
      <c r="M681" s="86"/>
      <c r="N681" s="87"/>
      <c r="O681" s="88"/>
      <c r="P681" s="88"/>
      <c r="Q681" s="88"/>
    </row>
    <row r="682" spans="1:17" s="62" customFormat="1" ht="16.5" customHeight="1">
      <c r="B682" s="49"/>
      <c r="C682" s="50"/>
      <c r="D682" s="51"/>
      <c r="G682" s="52" t="e">
        <f>(VLOOKUP(F682,暑期營隊收費標準!$A$1:$D$87,4,FALSE))</f>
        <v>#N/A</v>
      </c>
      <c r="H682" s="52" t="e">
        <f t="shared" si="150"/>
        <v>#VALUE!</v>
      </c>
      <c r="I682" s="52" t="e">
        <f t="shared" si="151"/>
        <v>#N/A</v>
      </c>
      <c r="J682" s="54"/>
      <c r="K682" s="49" t="e">
        <f t="shared" si="152"/>
        <v>#VALUE!</v>
      </c>
      <c r="L682" s="49" t="e">
        <f t="shared" si="153"/>
        <v>#VALUE!</v>
      </c>
      <c r="M682" s="86"/>
      <c r="N682" s="87"/>
      <c r="O682" s="88"/>
      <c r="P682" s="88"/>
      <c r="Q682" s="88"/>
    </row>
    <row r="683" spans="1:17" s="62" customFormat="1" ht="16.5" customHeight="1">
      <c r="A683" s="58"/>
      <c r="B683" s="49"/>
      <c r="C683" s="50"/>
      <c r="D683" s="51"/>
      <c r="E683" s="53"/>
      <c r="F683" s="49"/>
      <c r="G683" s="52" t="e">
        <f>(VLOOKUP(F683,暑期營隊收費標準!$A$1:$D$87,4,FALSE))</f>
        <v>#N/A</v>
      </c>
      <c r="H683" s="52" t="e">
        <f t="shared" si="150"/>
        <v>#VALUE!</v>
      </c>
      <c r="I683" s="52" t="e">
        <f t="shared" si="151"/>
        <v>#N/A</v>
      </c>
      <c r="J683" s="54"/>
      <c r="K683" s="49" t="e">
        <f t="shared" si="152"/>
        <v>#VALUE!</v>
      </c>
      <c r="L683" s="49" t="e">
        <f t="shared" si="153"/>
        <v>#VALUE!</v>
      </c>
      <c r="M683" s="55"/>
      <c r="N683" s="56"/>
      <c r="O683" s="57"/>
      <c r="P683" s="57"/>
      <c r="Q683" s="57"/>
    </row>
    <row r="684" spans="1:17" s="62" customFormat="1" ht="16.5" customHeight="1">
      <c r="A684" s="58"/>
      <c r="B684" s="49"/>
      <c r="C684" s="50"/>
      <c r="D684" s="51"/>
      <c r="E684" s="53"/>
      <c r="F684" s="49"/>
      <c r="G684" s="52" t="e">
        <f>(VLOOKUP(F684,暑期營隊收費標準!$A$1:$D$87,4,FALSE))</f>
        <v>#N/A</v>
      </c>
      <c r="H684" s="52" t="e">
        <f t="shared" si="150"/>
        <v>#VALUE!</v>
      </c>
      <c r="I684" s="52" t="e">
        <f t="shared" si="151"/>
        <v>#N/A</v>
      </c>
      <c r="J684" s="54"/>
      <c r="K684" s="49" t="e">
        <f t="shared" si="152"/>
        <v>#VALUE!</v>
      </c>
      <c r="L684" s="49" t="e">
        <f t="shared" si="153"/>
        <v>#VALUE!</v>
      </c>
      <c r="M684" s="55"/>
      <c r="N684" s="56"/>
      <c r="O684" s="57"/>
      <c r="P684" s="57"/>
      <c r="Q684" s="57"/>
    </row>
    <row r="685" spans="1:17" s="62" customFormat="1" ht="16.5" customHeight="1">
      <c r="A685" s="58"/>
      <c r="B685" s="49"/>
      <c r="C685" s="50"/>
      <c r="D685" s="51"/>
      <c r="E685" s="53"/>
      <c r="F685" s="49"/>
      <c r="G685" s="52" t="e">
        <f>(VLOOKUP(F685,暑期營隊收費標準!$A$1:$D$87,4,FALSE))</f>
        <v>#N/A</v>
      </c>
      <c r="H685" s="52" t="e">
        <f t="shared" si="150"/>
        <v>#VALUE!</v>
      </c>
      <c r="I685" s="52" t="e">
        <f t="shared" si="151"/>
        <v>#N/A</v>
      </c>
      <c r="J685" s="54"/>
      <c r="K685" s="49" t="e">
        <f t="shared" si="152"/>
        <v>#VALUE!</v>
      </c>
      <c r="L685" s="49" t="e">
        <f t="shared" si="153"/>
        <v>#VALUE!</v>
      </c>
      <c r="M685" s="55"/>
      <c r="N685" s="56"/>
      <c r="O685" s="57"/>
      <c r="P685" s="57"/>
      <c r="Q685" s="57"/>
    </row>
    <row r="686" spans="1:17" s="62" customFormat="1" ht="16.5" customHeight="1">
      <c r="A686" s="58"/>
      <c r="B686" s="49"/>
      <c r="C686" s="50"/>
      <c r="D686" s="51"/>
      <c r="E686" s="53"/>
      <c r="F686" s="49"/>
      <c r="G686" s="52" t="e">
        <f>(VLOOKUP(F686,暑期營隊收費標準!$A$1:$D$87,4,FALSE))</f>
        <v>#N/A</v>
      </c>
      <c r="H686" s="52" t="e">
        <f t="shared" si="150"/>
        <v>#VALUE!</v>
      </c>
      <c r="I686" s="52" t="e">
        <f t="shared" si="151"/>
        <v>#N/A</v>
      </c>
      <c r="J686" s="54"/>
      <c r="K686" s="49" t="e">
        <f t="shared" si="152"/>
        <v>#VALUE!</v>
      </c>
      <c r="L686" s="49" t="e">
        <f t="shared" si="153"/>
        <v>#VALUE!</v>
      </c>
      <c r="M686" s="55"/>
      <c r="N686" s="56"/>
      <c r="O686" s="57"/>
      <c r="P686" s="57"/>
      <c r="Q686" s="57"/>
    </row>
    <row r="687" spans="1:17" s="62" customFormat="1" ht="16.5" customHeight="1">
      <c r="A687" s="58"/>
      <c r="B687" s="49"/>
      <c r="C687" s="50"/>
      <c r="D687" s="51"/>
      <c r="E687" s="53"/>
      <c r="F687" s="49"/>
      <c r="G687" s="52" t="e">
        <f>(VLOOKUP(F687,暑期營隊收費標準!$A$1:$D$87,4,FALSE))</f>
        <v>#N/A</v>
      </c>
      <c r="H687" s="52" t="e">
        <f t="shared" si="150"/>
        <v>#VALUE!</v>
      </c>
      <c r="I687" s="52" t="e">
        <f t="shared" si="151"/>
        <v>#N/A</v>
      </c>
      <c r="J687" s="54"/>
      <c r="K687" s="49" t="e">
        <f t="shared" si="152"/>
        <v>#VALUE!</v>
      </c>
      <c r="L687" s="49" t="e">
        <f t="shared" si="153"/>
        <v>#VALUE!</v>
      </c>
      <c r="M687" s="55"/>
      <c r="N687" s="56"/>
      <c r="O687" s="57"/>
      <c r="P687" s="57"/>
      <c r="Q687" s="57"/>
    </row>
    <row r="688" spans="1:17" s="62" customFormat="1" ht="16.5" customHeight="1">
      <c r="A688" s="58"/>
      <c r="B688" s="49"/>
      <c r="C688" s="50"/>
      <c r="D688" s="51"/>
      <c r="E688" s="53"/>
      <c r="F688" s="49"/>
      <c r="G688" s="52" t="e">
        <f>(VLOOKUP(F688,暑期營隊收費標準!$A$1:$D$87,4,FALSE))</f>
        <v>#N/A</v>
      </c>
      <c r="H688" s="52" t="e">
        <f t="shared" si="150"/>
        <v>#VALUE!</v>
      </c>
      <c r="I688" s="52" t="e">
        <f t="shared" si="151"/>
        <v>#N/A</v>
      </c>
      <c r="J688" s="54"/>
      <c r="K688" s="49" t="e">
        <f t="shared" si="152"/>
        <v>#VALUE!</v>
      </c>
      <c r="L688" s="49" t="e">
        <f t="shared" si="153"/>
        <v>#VALUE!</v>
      </c>
      <c r="M688" s="55"/>
      <c r="N688" s="56"/>
      <c r="O688" s="57"/>
      <c r="P688" s="57"/>
      <c r="Q688" s="57"/>
    </row>
    <row r="689" spans="1:17" s="62" customFormat="1" ht="16.5" customHeight="1">
      <c r="A689" s="58"/>
      <c r="B689" s="49"/>
      <c r="C689" s="50"/>
      <c r="D689" s="51"/>
      <c r="E689" s="53"/>
      <c r="F689" s="49"/>
      <c r="G689" s="52" t="e">
        <f>(VLOOKUP(F689,暑期營隊收費標準!$A$1:$D$87,4,FALSE))</f>
        <v>#N/A</v>
      </c>
      <c r="H689" s="52" t="e">
        <f t="shared" si="150"/>
        <v>#VALUE!</v>
      </c>
      <c r="I689" s="52" t="e">
        <f t="shared" si="151"/>
        <v>#N/A</v>
      </c>
      <c r="J689" s="54"/>
      <c r="K689" s="49" t="e">
        <f t="shared" si="152"/>
        <v>#VALUE!</v>
      </c>
      <c r="L689" s="49" t="e">
        <f t="shared" si="153"/>
        <v>#VALUE!</v>
      </c>
      <c r="M689" s="55"/>
      <c r="N689" s="56"/>
      <c r="O689" s="57"/>
      <c r="P689" s="57"/>
      <c r="Q689" s="57"/>
    </row>
    <row r="690" spans="1:17" s="62" customFormat="1" ht="16.5" customHeight="1">
      <c r="A690" s="58"/>
      <c r="B690" s="49"/>
      <c r="C690" s="50"/>
      <c r="D690" s="51"/>
      <c r="E690" s="53"/>
      <c r="F690" s="58"/>
      <c r="G690" s="52" t="e">
        <f>(VLOOKUP(F690,暑期營隊收費標準!$A$1:$D$87,4,FALSE))</f>
        <v>#N/A</v>
      </c>
      <c r="H690" s="52" t="e">
        <f t="shared" si="150"/>
        <v>#VALUE!</v>
      </c>
      <c r="I690" s="52" t="e">
        <f t="shared" si="151"/>
        <v>#N/A</v>
      </c>
      <c r="J690" s="54"/>
      <c r="K690" s="49" t="e">
        <f t="shared" si="152"/>
        <v>#VALUE!</v>
      </c>
      <c r="L690" s="49" t="e">
        <f t="shared" si="153"/>
        <v>#VALUE!</v>
      </c>
      <c r="M690" s="55"/>
      <c r="N690" s="56"/>
      <c r="O690" s="57"/>
      <c r="P690" s="57"/>
      <c r="Q690" s="57"/>
    </row>
    <row r="691" spans="1:17" s="62" customFormat="1" ht="16.5" customHeight="1">
      <c r="A691" s="58"/>
      <c r="B691" s="49"/>
      <c r="C691" s="50"/>
      <c r="D691" s="51"/>
      <c r="E691" s="53"/>
      <c r="F691" s="58"/>
      <c r="G691" s="52" t="e">
        <f>(VLOOKUP(F691,暑期營隊收費標準!$A$1:$D$87,4,FALSE))</f>
        <v>#N/A</v>
      </c>
      <c r="H691" s="52" t="e">
        <f t="shared" si="150"/>
        <v>#VALUE!</v>
      </c>
      <c r="I691" s="52" t="e">
        <f t="shared" si="151"/>
        <v>#N/A</v>
      </c>
      <c r="J691" s="54"/>
      <c r="K691" s="49" t="e">
        <f t="shared" si="152"/>
        <v>#VALUE!</v>
      </c>
      <c r="L691" s="49" t="e">
        <f t="shared" si="153"/>
        <v>#VALUE!</v>
      </c>
      <c r="M691" s="55"/>
      <c r="N691" s="56"/>
      <c r="O691" s="57"/>
      <c r="P691" s="57"/>
      <c r="Q691" s="57"/>
    </row>
    <row r="692" spans="1:17" s="62" customFormat="1" ht="16.5" customHeight="1">
      <c r="A692" s="58"/>
      <c r="B692" s="49"/>
      <c r="C692" s="50"/>
      <c r="D692" s="51"/>
      <c r="E692" s="53"/>
      <c r="F692" s="49"/>
      <c r="G692" s="52" t="e">
        <f>(VLOOKUP(F692,暑期營隊收費標準!$A$1:$D$87,4,FALSE))</f>
        <v>#N/A</v>
      </c>
      <c r="H692" s="52" t="e">
        <f t="shared" si="150"/>
        <v>#VALUE!</v>
      </c>
      <c r="I692" s="52" t="e">
        <f t="shared" si="151"/>
        <v>#N/A</v>
      </c>
      <c r="J692" s="54"/>
      <c r="K692" s="49" t="e">
        <f t="shared" si="152"/>
        <v>#VALUE!</v>
      </c>
      <c r="L692" s="49" t="e">
        <f t="shared" si="153"/>
        <v>#VALUE!</v>
      </c>
      <c r="M692" s="55"/>
      <c r="N692" s="56"/>
      <c r="O692" s="57"/>
      <c r="P692" s="57"/>
      <c r="Q692" s="57"/>
    </row>
    <row r="693" spans="1:17" s="62" customFormat="1" ht="16.5" customHeight="1">
      <c r="A693" s="58"/>
      <c r="B693" s="49"/>
      <c r="C693" s="50"/>
      <c r="D693" s="51"/>
      <c r="E693" s="53"/>
      <c r="F693" s="49"/>
      <c r="G693" s="52" t="e">
        <f>(VLOOKUP(F693,暑期營隊收費標準!$A$1:$D$87,4,FALSE))</f>
        <v>#N/A</v>
      </c>
      <c r="H693" s="52" t="e">
        <f t="shared" si="150"/>
        <v>#VALUE!</v>
      </c>
      <c r="I693" s="52" t="e">
        <f t="shared" si="151"/>
        <v>#N/A</v>
      </c>
      <c r="J693" s="54"/>
      <c r="K693" s="49" t="e">
        <f t="shared" si="152"/>
        <v>#VALUE!</v>
      </c>
      <c r="L693" s="49" t="e">
        <f t="shared" si="153"/>
        <v>#VALUE!</v>
      </c>
      <c r="M693" s="55"/>
      <c r="N693" s="56"/>
      <c r="O693" s="57"/>
      <c r="P693" s="57"/>
      <c r="Q693" s="57"/>
    </row>
    <row r="694" spans="1:17" s="62" customFormat="1" ht="16.5" customHeight="1">
      <c r="A694" s="58"/>
      <c r="B694" s="49"/>
      <c r="C694" s="50"/>
      <c r="D694" s="51"/>
      <c r="E694" s="53"/>
      <c r="F694" s="49"/>
      <c r="G694" s="52" t="e">
        <f>(VLOOKUP(F694,暑期營隊收費標準!$A$1:$D$87,4,FALSE))</f>
        <v>#N/A</v>
      </c>
      <c r="H694" s="52" t="e">
        <f t="shared" si="150"/>
        <v>#VALUE!</v>
      </c>
      <c r="I694" s="52" t="e">
        <f t="shared" si="151"/>
        <v>#N/A</v>
      </c>
      <c r="J694" s="54"/>
      <c r="K694" s="49" t="e">
        <f t="shared" si="152"/>
        <v>#VALUE!</v>
      </c>
      <c r="L694" s="49" t="e">
        <f t="shared" si="153"/>
        <v>#VALUE!</v>
      </c>
      <c r="M694" s="55"/>
      <c r="N694" s="56"/>
      <c r="O694" s="57"/>
      <c r="P694" s="57"/>
      <c r="Q694" s="57"/>
    </row>
    <row r="695" spans="1:17" s="62" customFormat="1" ht="16.5" customHeight="1">
      <c r="A695" s="58"/>
      <c r="B695" s="49"/>
      <c r="C695" s="50"/>
      <c r="D695" s="51"/>
      <c r="E695" s="53"/>
      <c r="F695" s="49"/>
      <c r="G695" s="52" t="e">
        <f>(VLOOKUP(F695,暑期營隊收費標準!$A$1:$D$87,4,FALSE))</f>
        <v>#N/A</v>
      </c>
      <c r="H695" s="52" t="e">
        <f t="shared" si="150"/>
        <v>#VALUE!</v>
      </c>
      <c r="I695" s="52" t="e">
        <f t="shared" si="151"/>
        <v>#N/A</v>
      </c>
      <c r="J695" s="54"/>
      <c r="K695" s="49" t="e">
        <f t="shared" si="152"/>
        <v>#VALUE!</v>
      </c>
      <c r="L695" s="49" t="e">
        <f t="shared" si="153"/>
        <v>#VALUE!</v>
      </c>
      <c r="M695" s="55"/>
      <c r="N695" s="56"/>
      <c r="O695" s="57"/>
      <c r="P695" s="57"/>
      <c r="Q695" s="57"/>
    </row>
    <row r="696" spans="1:17" s="62" customFormat="1" ht="16.5" customHeight="1">
      <c r="B696" s="49"/>
      <c r="C696" s="50"/>
      <c r="D696" s="51"/>
      <c r="E696" s="53"/>
      <c r="F696" s="49"/>
      <c r="G696" s="52" t="e">
        <f>(VLOOKUP(F696,暑期營隊收費標準!$A$1:$D$87,4,FALSE))</f>
        <v>#N/A</v>
      </c>
      <c r="H696" s="52" t="e">
        <f t="shared" si="150"/>
        <v>#VALUE!</v>
      </c>
      <c r="I696" s="52" t="e">
        <f t="shared" si="151"/>
        <v>#N/A</v>
      </c>
      <c r="J696" s="54"/>
      <c r="K696" s="49" t="e">
        <f t="shared" si="152"/>
        <v>#VALUE!</v>
      </c>
      <c r="L696" s="49" t="e">
        <f t="shared" si="153"/>
        <v>#VALUE!</v>
      </c>
      <c r="M696" s="55"/>
      <c r="N696" s="56"/>
      <c r="O696" s="57"/>
      <c r="P696" s="57"/>
      <c r="Q696" s="57"/>
    </row>
    <row r="697" spans="1:17" s="62" customFormat="1" ht="16.5" customHeight="1">
      <c r="A697" s="58"/>
      <c r="B697" s="49"/>
      <c r="C697" s="50"/>
      <c r="D697" s="51"/>
      <c r="E697" s="53"/>
      <c r="F697" s="49"/>
      <c r="G697" s="52" t="e">
        <f>(VLOOKUP(F697,暑期營隊收費標準!$A$1:$D$87,4,FALSE))</f>
        <v>#N/A</v>
      </c>
      <c r="H697" s="52" t="e">
        <f t="shared" si="150"/>
        <v>#VALUE!</v>
      </c>
      <c r="I697" s="52" t="e">
        <f t="shared" si="151"/>
        <v>#N/A</v>
      </c>
      <c r="J697" s="54"/>
      <c r="K697" s="49" t="e">
        <f t="shared" si="152"/>
        <v>#VALUE!</v>
      </c>
      <c r="L697" s="49" t="e">
        <f t="shared" si="153"/>
        <v>#VALUE!</v>
      </c>
      <c r="M697" s="55"/>
      <c r="N697" s="56"/>
      <c r="O697" s="57"/>
      <c r="P697" s="57"/>
      <c r="Q697" s="57"/>
    </row>
    <row r="698" spans="1:17" s="62" customFormat="1" ht="16.5" customHeight="1">
      <c r="B698" s="49"/>
      <c r="C698" s="50"/>
      <c r="D698" s="51"/>
      <c r="E698" s="53"/>
      <c r="F698" s="49"/>
      <c r="G698" s="52" t="e">
        <f>(VLOOKUP(F698,暑期營隊收費標準!$A$1:$D$87,4,FALSE))</f>
        <v>#N/A</v>
      </c>
      <c r="H698" s="52" t="e">
        <f t="shared" si="150"/>
        <v>#VALUE!</v>
      </c>
      <c r="I698" s="52" t="e">
        <f t="shared" si="151"/>
        <v>#N/A</v>
      </c>
      <c r="J698" s="54"/>
      <c r="K698" s="49" t="e">
        <f t="shared" si="152"/>
        <v>#VALUE!</v>
      </c>
      <c r="L698" s="49" t="e">
        <f t="shared" si="153"/>
        <v>#VALUE!</v>
      </c>
      <c r="M698" s="55"/>
      <c r="N698" s="56"/>
      <c r="O698" s="57"/>
      <c r="P698" s="57"/>
      <c r="Q698" s="57"/>
    </row>
    <row r="699" spans="1:17" s="62" customFormat="1" ht="16.5" customHeight="1">
      <c r="B699" s="49"/>
      <c r="C699" s="50"/>
      <c r="D699" s="51"/>
      <c r="E699" s="53"/>
      <c r="F699" s="49"/>
      <c r="G699" s="52" t="e">
        <f>(VLOOKUP(F699,暑期營隊收費標準!$A$1:$D$87,4,FALSE))</f>
        <v>#N/A</v>
      </c>
      <c r="H699" s="52" t="e">
        <f t="shared" si="150"/>
        <v>#VALUE!</v>
      </c>
      <c r="I699" s="52" t="e">
        <f t="shared" si="151"/>
        <v>#N/A</v>
      </c>
      <c r="J699" s="54"/>
      <c r="K699" s="49" t="e">
        <f t="shared" si="152"/>
        <v>#VALUE!</v>
      </c>
      <c r="L699" s="49" t="e">
        <f t="shared" si="153"/>
        <v>#VALUE!</v>
      </c>
      <c r="M699" s="55"/>
      <c r="N699" s="56"/>
      <c r="O699" s="57"/>
      <c r="P699" s="57"/>
      <c r="Q699" s="57"/>
    </row>
    <row r="700" spans="1:17" s="62" customFormat="1" ht="16.5" customHeight="1">
      <c r="B700" s="49"/>
      <c r="C700" s="50"/>
      <c r="D700" s="51"/>
      <c r="E700" s="53"/>
      <c r="F700" s="49"/>
      <c r="G700" s="52" t="e">
        <f>(VLOOKUP(F700,暑期營隊收費標準!$A$1:$D$87,4,FALSE))</f>
        <v>#N/A</v>
      </c>
      <c r="H700" s="52" t="e">
        <f t="shared" si="150"/>
        <v>#VALUE!</v>
      </c>
      <c r="I700" s="52" t="e">
        <f t="shared" si="151"/>
        <v>#N/A</v>
      </c>
      <c r="J700" s="54"/>
      <c r="K700" s="49" t="e">
        <f t="shared" si="152"/>
        <v>#VALUE!</v>
      </c>
      <c r="L700" s="49" t="e">
        <f t="shared" si="153"/>
        <v>#VALUE!</v>
      </c>
      <c r="M700" s="55"/>
      <c r="N700" s="56"/>
      <c r="O700" s="57"/>
      <c r="P700" s="57"/>
      <c r="Q700" s="57"/>
    </row>
    <row r="701" spans="1:17" s="62" customFormat="1" ht="16.5" customHeight="1">
      <c r="B701" s="49"/>
      <c r="C701" s="50"/>
      <c r="D701" s="51"/>
      <c r="E701" s="53"/>
      <c r="F701" s="49"/>
      <c r="G701" s="52" t="e">
        <f>(VLOOKUP(F701,暑期營隊收費標準!$A$1:$D$87,4,FALSE))</f>
        <v>#N/A</v>
      </c>
      <c r="H701" s="52" t="e">
        <f t="shared" si="150"/>
        <v>#VALUE!</v>
      </c>
      <c r="I701" s="52" t="e">
        <f t="shared" si="151"/>
        <v>#N/A</v>
      </c>
      <c r="J701" s="54"/>
      <c r="K701" s="49" t="e">
        <f t="shared" si="152"/>
        <v>#VALUE!</v>
      </c>
      <c r="L701" s="49" t="e">
        <f t="shared" si="153"/>
        <v>#VALUE!</v>
      </c>
      <c r="M701" s="55"/>
      <c r="N701" s="56"/>
      <c r="O701" s="57"/>
      <c r="P701" s="57"/>
      <c r="Q701" s="57"/>
    </row>
    <row r="702" spans="1:17" s="62" customFormat="1" ht="16.5" customHeight="1">
      <c r="B702" s="49"/>
      <c r="C702" s="50"/>
      <c r="D702" s="51"/>
      <c r="E702" s="53"/>
      <c r="F702" s="49"/>
      <c r="G702" s="52" t="e">
        <f>(VLOOKUP(F702,暑期營隊收費標準!$A$1:$D$87,4,FALSE))</f>
        <v>#N/A</v>
      </c>
      <c r="H702" s="52" t="e">
        <f t="shared" si="150"/>
        <v>#VALUE!</v>
      </c>
      <c r="I702" s="52" t="e">
        <f t="shared" si="151"/>
        <v>#N/A</v>
      </c>
      <c r="J702" s="54"/>
      <c r="K702" s="49" t="e">
        <f t="shared" si="152"/>
        <v>#VALUE!</v>
      </c>
      <c r="L702" s="49" t="e">
        <f t="shared" si="153"/>
        <v>#VALUE!</v>
      </c>
      <c r="M702" s="55"/>
      <c r="N702" s="56"/>
      <c r="O702" s="57"/>
      <c r="P702" s="57"/>
      <c r="Q702" s="57"/>
    </row>
    <row r="703" spans="1:17" s="62" customFormat="1" ht="16.5" customHeight="1">
      <c r="A703" s="58"/>
      <c r="B703" s="49"/>
      <c r="C703" s="50"/>
      <c r="D703" s="51"/>
      <c r="E703" s="59"/>
      <c r="F703" s="58"/>
      <c r="G703" s="52" t="e">
        <f>(VLOOKUP(F703,暑期營隊收費標準!$A$1:$D$87,4,FALSE))</f>
        <v>#N/A</v>
      </c>
      <c r="H703" s="52" t="e">
        <f t="shared" si="150"/>
        <v>#VALUE!</v>
      </c>
      <c r="I703" s="52" t="e">
        <f t="shared" si="151"/>
        <v>#N/A</v>
      </c>
      <c r="J703" s="54"/>
      <c r="K703" s="49" t="e">
        <f t="shared" si="152"/>
        <v>#VALUE!</v>
      </c>
      <c r="L703" s="49" t="e">
        <f t="shared" si="153"/>
        <v>#VALUE!</v>
      </c>
      <c r="M703" s="55"/>
      <c r="N703" s="56"/>
      <c r="O703" s="57"/>
      <c r="P703" s="57"/>
      <c r="Q703" s="57"/>
    </row>
    <row r="704" spans="1:17">
      <c r="A704" s="62"/>
      <c r="B704" s="49"/>
      <c r="C704" s="50"/>
      <c r="D704" s="51"/>
      <c r="G704" s="52" t="e">
        <f>(VLOOKUP(F704,暑期營隊收費標準!$A$1:$D$87,4,FALSE))</f>
        <v>#N/A</v>
      </c>
      <c r="H704" s="52" t="e">
        <f t="shared" si="150"/>
        <v>#VALUE!</v>
      </c>
      <c r="I704" s="52" t="e">
        <f t="shared" si="151"/>
        <v>#N/A</v>
      </c>
      <c r="J704" s="54"/>
      <c r="K704" s="49" t="e">
        <f t="shared" si="152"/>
        <v>#VALUE!</v>
      </c>
      <c r="L704" s="49" t="e">
        <f t="shared" si="153"/>
        <v>#VALUE!</v>
      </c>
      <c r="N704" s="56"/>
      <c r="O704" s="57"/>
      <c r="P704" s="57"/>
      <c r="Q704" s="57"/>
    </row>
    <row r="705" spans="1:17">
      <c r="A705" s="62"/>
      <c r="B705" s="49"/>
      <c r="C705" s="50"/>
      <c r="D705" s="51"/>
      <c r="E705" s="53"/>
      <c r="F705" s="49"/>
      <c r="G705" s="52" t="e">
        <f>(VLOOKUP(F705,暑期營隊收費標準!$A$1:$D$87,4,FALSE))</f>
        <v>#N/A</v>
      </c>
      <c r="H705" s="52" t="e">
        <f t="shared" si="150"/>
        <v>#VALUE!</v>
      </c>
      <c r="I705" s="52" t="e">
        <f t="shared" si="151"/>
        <v>#N/A</v>
      </c>
      <c r="J705" s="54"/>
      <c r="K705" s="49" t="e">
        <f t="shared" si="152"/>
        <v>#VALUE!</v>
      </c>
      <c r="L705" s="49" t="e">
        <f t="shared" si="153"/>
        <v>#VALUE!</v>
      </c>
      <c r="N705" s="56"/>
      <c r="O705" s="57"/>
      <c r="P705" s="57"/>
      <c r="Q705" s="57"/>
    </row>
    <row r="706" spans="1:17">
      <c r="A706" s="62"/>
      <c r="B706" s="49"/>
      <c r="C706" s="50"/>
      <c r="D706" s="51"/>
      <c r="E706" s="53"/>
      <c r="F706" s="49"/>
      <c r="G706" s="52" t="e">
        <f>(VLOOKUP(F706,暑期營隊收費標準!$A$1:$D$87,4,FALSE))</f>
        <v>#N/A</v>
      </c>
      <c r="H706" s="52" t="e">
        <f t="shared" si="150"/>
        <v>#VALUE!</v>
      </c>
      <c r="I706" s="52" t="e">
        <f t="shared" si="151"/>
        <v>#N/A</v>
      </c>
      <c r="J706" s="54"/>
      <c r="K706" s="49" t="e">
        <f t="shared" si="152"/>
        <v>#VALUE!</v>
      </c>
      <c r="L706" s="49" t="e">
        <f t="shared" si="153"/>
        <v>#VALUE!</v>
      </c>
      <c r="N706" s="56"/>
      <c r="O706" s="57"/>
      <c r="P706" s="57"/>
      <c r="Q706" s="57"/>
    </row>
    <row r="707" spans="1:17">
      <c r="A707" s="62"/>
      <c r="B707" s="49"/>
      <c r="C707" s="50"/>
      <c r="D707" s="51"/>
      <c r="E707" s="53"/>
      <c r="F707" s="49"/>
      <c r="G707" s="52" t="e">
        <f>(VLOOKUP(F707,暑期營隊收費標準!$A$1:$D$87,4,FALSE))</f>
        <v>#N/A</v>
      </c>
      <c r="H707" s="52" t="e">
        <f t="shared" ref="H707:H770" si="154">IF(ROUNDUP(IF(E707="整天",6,IF(((L707-K707)/(100*2))&gt;6,6,((L707-K707)/(100*2)))),0)=-1,0,ROUNDUP(IF(E707="整天",6,IF(((L707-K707)/(100*2))&gt;6,6,((L707-K707)/(100*2)))),0))</f>
        <v>#VALUE!</v>
      </c>
      <c r="I707" s="52" t="e">
        <f t="shared" ref="I707:I770" si="155">IF(OR(J707="行前訓空調免費",J707="行前訓不需空調",J707="營期間不需空調",J707="非上班時間"),0,G707*H707)</f>
        <v>#N/A</v>
      </c>
      <c r="J707" s="54"/>
      <c r="K707" s="49" t="e">
        <f t="shared" ref="K707:K770" si="156">IF(E707="整天",800,IF(VALUE(LEFT(E707,4))&lt;800,800,VALUE(LEFT(E707,4))))</f>
        <v>#VALUE!</v>
      </c>
      <c r="L707" s="49" t="e">
        <f t="shared" ref="L707:L770" si="157">IF(E707="整天",2200,IF(VALUE(RIGHT(E707,4))&gt;2200,2200,VALUE(RIGHT(E707,4))))</f>
        <v>#VALUE!</v>
      </c>
      <c r="N707" s="56"/>
      <c r="O707" s="57"/>
      <c r="P707" s="57"/>
      <c r="Q707" s="57"/>
    </row>
    <row r="708" spans="1:17">
      <c r="A708" s="58"/>
      <c r="B708" s="49"/>
      <c r="C708" s="50"/>
      <c r="D708" s="51"/>
      <c r="E708" s="53"/>
      <c r="F708" s="49"/>
      <c r="G708" s="52" t="e">
        <f>(VLOOKUP(F708,暑期營隊收費標準!$A$1:$D$87,4,FALSE))</f>
        <v>#N/A</v>
      </c>
      <c r="H708" s="52" t="e">
        <f t="shared" si="154"/>
        <v>#VALUE!</v>
      </c>
      <c r="I708" s="52" t="e">
        <f t="shared" si="155"/>
        <v>#N/A</v>
      </c>
      <c r="J708" s="54"/>
      <c r="K708" s="49" t="e">
        <f t="shared" si="156"/>
        <v>#VALUE!</v>
      </c>
      <c r="L708" s="49" t="e">
        <f t="shared" si="157"/>
        <v>#VALUE!</v>
      </c>
      <c r="N708" s="56"/>
      <c r="O708" s="57"/>
      <c r="P708" s="57"/>
      <c r="Q708" s="57"/>
    </row>
    <row r="709" spans="1:17">
      <c r="A709" s="62"/>
      <c r="B709" s="49"/>
      <c r="C709" s="50"/>
      <c r="D709" s="51"/>
      <c r="E709" s="53"/>
      <c r="F709" s="49"/>
      <c r="G709" s="52" t="e">
        <f>(VLOOKUP(F709,暑期營隊收費標準!$A$1:$D$87,4,FALSE))</f>
        <v>#N/A</v>
      </c>
      <c r="H709" s="52" t="e">
        <f t="shared" si="154"/>
        <v>#VALUE!</v>
      </c>
      <c r="I709" s="52" t="e">
        <f t="shared" si="155"/>
        <v>#N/A</v>
      </c>
      <c r="J709" s="54"/>
      <c r="K709" s="49" t="e">
        <f t="shared" si="156"/>
        <v>#VALUE!</v>
      </c>
      <c r="L709" s="49" t="e">
        <f t="shared" si="157"/>
        <v>#VALUE!</v>
      </c>
      <c r="N709" s="56"/>
      <c r="O709" s="57"/>
      <c r="P709" s="57"/>
      <c r="Q709" s="57"/>
    </row>
    <row r="710" spans="1:17">
      <c r="A710" s="62"/>
      <c r="B710" s="49"/>
      <c r="C710" s="50"/>
      <c r="D710" s="51"/>
      <c r="E710" s="53"/>
      <c r="F710" s="49"/>
      <c r="G710" s="52" t="e">
        <f>(VLOOKUP(F710,暑期營隊收費標準!$A$1:$D$87,4,FALSE))</f>
        <v>#N/A</v>
      </c>
      <c r="H710" s="52" t="e">
        <f t="shared" si="154"/>
        <v>#VALUE!</v>
      </c>
      <c r="I710" s="52" t="e">
        <f t="shared" si="155"/>
        <v>#N/A</v>
      </c>
      <c r="J710" s="54"/>
      <c r="K710" s="49" t="e">
        <f t="shared" si="156"/>
        <v>#VALUE!</v>
      </c>
      <c r="L710" s="49" t="e">
        <f t="shared" si="157"/>
        <v>#VALUE!</v>
      </c>
      <c r="N710" s="56"/>
      <c r="O710" s="57"/>
      <c r="P710" s="57"/>
      <c r="Q710" s="57"/>
    </row>
    <row r="711" spans="1:17">
      <c r="A711" s="62"/>
      <c r="B711" s="49"/>
      <c r="C711" s="50"/>
      <c r="D711" s="51"/>
      <c r="E711" s="53"/>
      <c r="F711" s="49"/>
      <c r="G711" s="52" t="e">
        <f>(VLOOKUP(F711,暑期營隊收費標準!$A$1:$D$87,4,FALSE))</f>
        <v>#N/A</v>
      </c>
      <c r="H711" s="52" t="e">
        <f t="shared" si="154"/>
        <v>#VALUE!</v>
      </c>
      <c r="I711" s="52" t="e">
        <f t="shared" si="155"/>
        <v>#N/A</v>
      </c>
      <c r="J711" s="54"/>
      <c r="K711" s="49" t="e">
        <f t="shared" si="156"/>
        <v>#VALUE!</v>
      </c>
      <c r="L711" s="49" t="e">
        <f t="shared" si="157"/>
        <v>#VALUE!</v>
      </c>
      <c r="N711" s="56"/>
      <c r="O711" s="57"/>
      <c r="P711" s="57"/>
      <c r="Q711" s="57"/>
    </row>
    <row r="712" spans="1:17">
      <c r="A712" s="58"/>
      <c r="B712" s="49"/>
      <c r="C712" s="50"/>
      <c r="D712" s="51"/>
      <c r="E712" s="53"/>
      <c r="F712" s="49"/>
      <c r="G712" s="52" t="e">
        <f>(VLOOKUP(F712,暑期營隊收費標準!$A$1:$D$87,4,FALSE))</f>
        <v>#N/A</v>
      </c>
      <c r="H712" s="52" t="e">
        <f t="shared" si="154"/>
        <v>#VALUE!</v>
      </c>
      <c r="I712" s="52" t="e">
        <f t="shared" si="155"/>
        <v>#N/A</v>
      </c>
      <c r="J712" s="54"/>
      <c r="K712" s="49" t="e">
        <f t="shared" si="156"/>
        <v>#VALUE!</v>
      </c>
      <c r="L712" s="49" t="e">
        <f t="shared" si="157"/>
        <v>#VALUE!</v>
      </c>
      <c r="N712" s="56"/>
      <c r="O712" s="57"/>
      <c r="P712" s="57"/>
      <c r="Q712" s="57"/>
    </row>
    <row r="713" spans="1:17">
      <c r="A713" s="58"/>
      <c r="B713" s="49"/>
      <c r="C713" s="50"/>
      <c r="D713" s="51"/>
      <c r="E713" s="53"/>
      <c r="F713" s="49"/>
      <c r="G713" s="52" t="e">
        <f>(VLOOKUP(F713,暑期營隊收費標準!$A$1:$D$87,4,FALSE))</f>
        <v>#N/A</v>
      </c>
      <c r="H713" s="52" t="e">
        <f t="shared" si="154"/>
        <v>#VALUE!</v>
      </c>
      <c r="I713" s="52" t="e">
        <f t="shared" si="155"/>
        <v>#N/A</v>
      </c>
      <c r="J713" s="54"/>
      <c r="K713" s="49" t="e">
        <f t="shared" si="156"/>
        <v>#VALUE!</v>
      </c>
      <c r="L713" s="49" t="e">
        <f t="shared" si="157"/>
        <v>#VALUE!</v>
      </c>
      <c r="N713" s="56"/>
      <c r="O713" s="57"/>
      <c r="P713" s="57"/>
      <c r="Q713" s="57"/>
    </row>
    <row r="714" spans="1:17">
      <c r="A714" s="62"/>
      <c r="B714" s="49"/>
      <c r="C714" s="50"/>
      <c r="D714" s="51"/>
      <c r="E714" s="53"/>
      <c r="F714" s="49"/>
      <c r="G714" s="52" t="e">
        <f>(VLOOKUP(F714,暑期營隊收費標準!$A$1:$D$87,4,FALSE))</f>
        <v>#N/A</v>
      </c>
      <c r="H714" s="52" t="e">
        <f t="shared" si="154"/>
        <v>#VALUE!</v>
      </c>
      <c r="I714" s="52" t="e">
        <f t="shared" si="155"/>
        <v>#N/A</v>
      </c>
      <c r="J714" s="54"/>
      <c r="K714" s="49" t="e">
        <f t="shared" si="156"/>
        <v>#VALUE!</v>
      </c>
      <c r="L714" s="49" t="e">
        <f t="shared" si="157"/>
        <v>#VALUE!</v>
      </c>
      <c r="N714" s="56"/>
      <c r="O714" s="57"/>
      <c r="P714" s="57"/>
      <c r="Q714" s="57"/>
    </row>
    <row r="715" spans="1:17">
      <c r="A715" s="62"/>
      <c r="B715" s="49"/>
      <c r="C715" s="50"/>
      <c r="D715" s="51"/>
      <c r="E715" s="53"/>
      <c r="F715" s="49"/>
      <c r="G715" s="52" t="e">
        <f>(VLOOKUP(F715,暑期營隊收費標準!$A$1:$D$87,4,FALSE))</f>
        <v>#N/A</v>
      </c>
      <c r="H715" s="52" t="e">
        <f t="shared" si="154"/>
        <v>#VALUE!</v>
      </c>
      <c r="I715" s="52" t="e">
        <f t="shared" si="155"/>
        <v>#N/A</v>
      </c>
      <c r="J715" s="54"/>
      <c r="K715" s="49" t="e">
        <f t="shared" si="156"/>
        <v>#VALUE!</v>
      </c>
      <c r="L715" s="49" t="e">
        <f t="shared" si="157"/>
        <v>#VALUE!</v>
      </c>
      <c r="N715" s="56"/>
      <c r="O715" s="57"/>
      <c r="P715" s="57"/>
      <c r="Q715" s="57"/>
    </row>
    <row r="716" spans="1:17">
      <c r="A716" s="62"/>
      <c r="B716" s="49"/>
      <c r="C716" s="50"/>
      <c r="D716" s="51"/>
      <c r="E716" s="53"/>
      <c r="F716" s="49"/>
      <c r="G716" s="52" t="e">
        <f>(VLOOKUP(F716,暑期營隊收費標準!$A$1:$D$87,4,FALSE))</f>
        <v>#N/A</v>
      </c>
      <c r="H716" s="52" t="e">
        <f t="shared" si="154"/>
        <v>#VALUE!</v>
      </c>
      <c r="I716" s="52" t="e">
        <f t="shared" si="155"/>
        <v>#N/A</v>
      </c>
      <c r="J716" s="54"/>
      <c r="K716" s="49" t="e">
        <f t="shared" si="156"/>
        <v>#VALUE!</v>
      </c>
      <c r="L716" s="49" t="e">
        <f t="shared" si="157"/>
        <v>#VALUE!</v>
      </c>
      <c r="N716" s="56"/>
      <c r="O716" s="57"/>
      <c r="P716" s="57"/>
      <c r="Q716" s="57"/>
    </row>
    <row r="717" spans="1:17">
      <c r="A717" s="62"/>
      <c r="B717" s="49"/>
      <c r="C717" s="50"/>
      <c r="D717" s="51"/>
      <c r="E717" s="53"/>
      <c r="F717" s="49"/>
      <c r="G717" s="52" t="e">
        <f>(VLOOKUP(F717,暑期營隊收費標準!$A$1:$D$87,4,FALSE))</f>
        <v>#N/A</v>
      </c>
      <c r="H717" s="52" t="e">
        <f t="shared" si="154"/>
        <v>#VALUE!</v>
      </c>
      <c r="I717" s="52" t="e">
        <f t="shared" si="155"/>
        <v>#N/A</v>
      </c>
      <c r="J717" s="54"/>
      <c r="K717" s="49" t="e">
        <f t="shared" si="156"/>
        <v>#VALUE!</v>
      </c>
      <c r="L717" s="49" t="e">
        <f t="shared" si="157"/>
        <v>#VALUE!</v>
      </c>
      <c r="N717" s="56"/>
      <c r="O717" s="57"/>
      <c r="P717" s="57"/>
      <c r="Q717" s="57"/>
    </row>
    <row r="718" spans="1:17">
      <c r="A718" s="62"/>
      <c r="B718" s="49"/>
      <c r="C718" s="50"/>
      <c r="D718" s="51"/>
      <c r="E718" s="53"/>
      <c r="F718" s="49"/>
      <c r="G718" s="52" t="e">
        <f>(VLOOKUP(F718,暑期營隊收費標準!$A$1:$D$87,4,FALSE))</f>
        <v>#N/A</v>
      </c>
      <c r="H718" s="52" t="e">
        <f t="shared" si="154"/>
        <v>#VALUE!</v>
      </c>
      <c r="I718" s="52" t="e">
        <f t="shared" si="155"/>
        <v>#N/A</v>
      </c>
      <c r="J718" s="54"/>
      <c r="K718" s="49" t="e">
        <f t="shared" si="156"/>
        <v>#VALUE!</v>
      </c>
      <c r="L718" s="49" t="e">
        <f t="shared" si="157"/>
        <v>#VALUE!</v>
      </c>
      <c r="N718" s="56"/>
      <c r="O718" s="57"/>
      <c r="P718" s="57"/>
      <c r="Q718" s="57"/>
    </row>
    <row r="719" spans="1:17">
      <c r="A719" s="62"/>
      <c r="B719" s="49"/>
      <c r="C719" s="50"/>
      <c r="D719" s="51"/>
      <c r="G719" s="52" t="e">
        <f>(VLOOKUP(F719,暑期營隊收費標準!$A$1:$D$87,4,FALSE))</f>
        <v>#N/A</v>
      </c>
      <c r="H719" s="52" t="e">
        <f t="shared" si="154"/>
        <v>#VALUE!</v>
      </c>
      <c r="I719" s="52" t="e">
        <f t="shared" si="155"/>
        <v>#N/A</v>
      </c>
      <c r="J719" s="54"/>
      <c r="K719" s="49" t="e">
        <f t="shared" si="156"/>
        <v>#VALUE!</v>
      </c>
      <c r="L719" s="49" t="e">
        <f t="shared" si="157"/>
        <v>#VALUE!</v>
      </c>
      <c r="N719" s="56"/>
      <c r="O719" s="57"/>
      <c r="P719" s="57"/>
      <c r="Q719" s="57"/>
    </row>
    <row r="720" spans="1:17">
      <c r="A720" s="58"/>
      <c r="B720" s="49"/>
      <c r="C720" s="50"/>
      <c r="D720" s="51"/>
      <c r="E720" s="53"/>
      <c r="F720" s="49"/>
      <c r="G720" s="52" t="e">
        <f>(VLOOKUP(F720,暑期營隊收費標準!$A$1:$D$87,4,FALSE))</f>
        <v>#N/A</v>
      </c>
      <c r="H720" s="52" t="e">
        <f t="shared" si="154"/>
        <v>#VALUE!</v>
      </c>
      <c r="I720" s="52" t="e">
        <f t="shared" si="155"/>
        <v>#N/A</v>
      </c>
      <c r="J720" s="54"/>
      <c r="K720" s="49" t="e">
        <f t="shared" si="156"/>
        <v>#VALUE!</v>
      </c>
      <c r="L720" s="49" t="e">
        <f t="shared" si="157"/>
        <v>#VALUE!</v>
      </c>
      <c r="N720" s="56"/>
      <c r="O720" s="57"/>
      <c r="P720" s="57"/>
      <c r="Q720" s="57"/>
    </row>
    <row r="721" spans="1:17">
      <c r="A721" s="62"/>
      <c r="B721" s="49"/>
      <c r="C721" s="50"/>
      <c r="D721" s="51"/>
      <c r="F721" s="49"/>
      <c r="G721" s="52" t="e">
        <f>(VLOOKUP(F721,暑期營隊收費標準!$A$1:$D$87,4,FALSE))</f>
        <v>#N/A</v>
      </c>
      <c r="H721" s="52" t="e">
        <f t="shared" si="154"/>
        <v>#VALUE!</v>
      </c>
      <c r="I721" s="52" t="e">
        <f t="shared" si="155"/>
        <v>#N/A</v>
      </c>
      <c r="J721" s="54"/>
      <c r="K721" s="49" t="e">
        <f t="shared" si="156"/>
        <v>#VALUE!</v>
      </c>
      <c r="L721" s="49" t="e">
        <f t="shared" si="157"/>
        <v>#VALUE!</v>
      </c>
      <c r="N721" s="56"/>
      <c r="O721" s="57"/>
      <c r="P721" s="57"/>
      <c r="Q721" s="57"/>
    </row>
    <row r="722" spans="1:17">
      <c r="A722" s="58"/>
      <c r="B722" s="49"/>
      <c r="C722" s="50"/>
      <c r="D722" s="51"/>
      <c r="F722" s="49"/>
      <c r="G722" s="52" t="e">
        <f>(VLOOKUP(F722,暑期營隊收費標準!$A$1:$D$87,4,FALSE))</f>
        <v>#N/A</v>
      </c>
      <c r="H722" s="52" t="e">
        <f t="shared" si="154"/>
        <v>#VALUE!</v>
      </c>
      <c r="I722" s="52" t="e">
        <f t="shared" si="155"/>
        <v>#N/A</v>
      </c>
      <c r="J722" s="54"/>
      <c r="K722" s="49" t="e">
        <f t="shared" si="156"/>
        <v>#VALUE!</v>
      </c>
      <c r="L722" s="49" t="e">
        <f t="shared" si="157"/>
        <v>#VALUE!</v>
      </c>
      <c r="N722" s="56"/>
      <c r="O722" s="57"/>
      <c r="P722" s="57"/>
      <c r="Q722" s="57"/>
    </row>
    <row r="723" spans="1:17">
      <c r="A723" s="58"/>
      <c r="B723" s="49"/>
      <c r="C723" s="50"/>
      <c r="D723" s="51"/>
      <c r="F723" s="49"/>
      <c r="G723" s="52" t="e">
        <f>(VLOOKUP(F723,暑期營隊收費標準!$A$1:$D$87,4,FALSE))</f>
        <v>#N/A</v>
      </c>
      <c r="H723" s="52" t="e">
        <f t="shared" si="154"/>
        <v>#VALUE!</v>
      </c>
      <c r="I723" s="52" t="e">
        <f t="shared" si="155"/>
        <v>#N/A</v>
      </c>
      <c r="J723" s="54"/>
      <c r="K723" s="49" t="e">
        <f t="shared" si="156"/>
        <v>#VALUE!</v>
      </c>
      <c r="L723" s="49" t="e">
        <f t="shared" si="157"/>
        <v>#VALUE!</v>
      </c>
      <c r="N723" s="56"/>
      <c r="O723" s="57"/>
      <c r="P723" s="57"/>
      <c r="Q723" s="57"/>
    </row>
    <row r="724" spans="1:17">
      <c r="A724" s="58"/>
      <c r="B724" s="49"/>
      <c r="C724" s="50"/>
      <c r="D724" s="51"/>
      <c r="E724" s="53"/>
      <c r="F724" s="49"/>
      <c r="G724" s="52" t="e">
        <f>(VLOOKUP(F724,暑期營隊收費標準!$A$1:$D$87,4,FALSE))</f>
        <v>#N/A</v>
      </c>
      <c r="H724" s="52" t="e">
        <f t="shared" si="154"/>
        <v>#VALUE!</v>
      </c>
      <c r="I724" s="52" t="e">
        <f t="shared" si="155"/>
        <v>#N/A</v>
      </c>
      <c r="J724" s="54"/>
      <c r="K724" s="49" t="e">
        <f t="shared" si="156"/>
        <v>#VALUE!</v>
      </c>
      <c r="L724" s="49" t="e">
        <f t="shared" si="157"/>
        <v>#VALUE!</v>
      </c>
      <c r="N724" s="56"/>
      <c r="O724" s="57"/>
      <c r="P724" s="57"/>
      <c r="Q724" s="57"/>
    </row>
    <row r="725" spans="1:17">
      <c r="A725" s="58"/>
      <c r="B725" s="49"/>
      <c r="C725" s="50"/>
      <c r="D725" s="51"/>
      <c r="E725" s="53"/>
      <c r="F725" s="49"/>
      <c r="G725" s="52" t="e">
        <f>(VLOOKUP(F725,暑期營隊收費標準!$A$1:$D$87,4,FALSE))</f>
        <v>#N/A</v>
      </c>
      <c r="H725" s="52" t="e">
        <f t="shared" si="154"/>
        <v>#VALUE!</v>
      </c>
      <c r="I725" s="52" t="e">
        <f t="shared" si="155"/>
        <v>#N/A</v>
      </c>
      <c r="J725" s="54"/>
      <c r="K725" s="49" t="e">
        <f t="shared" si="156"/>
        <v>#VALUE!</v>
      </c>
      <c r="L725" s="49" t="e">
        <f t="shared" si="157"/>
        <v>#VALUE!</v>
      </c>
      <c r="N725" s="56"/>
      <c r="O725" s="57"/>
      <c r="P725" s="57"/>
      <c r="Q725" s="57"/>
    </row>
    <row r="726" spans="1:17">
      <c r="A726" s="58"/>
      <c r="B726" s="49"/>
      <c r="C726" s="50"/>
      <c r="D726" s="51"/>
      <c r="E726" s="53"/>
      <c r="F726" s="49"/>
      <c r="G726" s="52" t="e">
        <f>(VLOOKUP(F726,暑期營隊收費標準!$A$1:$D$87,4,FALSE))</f>
        <v>#N/A</v>
      </c>
      <c r="H726" s="52" t="e">
        <f t="shared" si="154"/>
        <v>#VALUE!</v>
      </c>
      <c r="I726" s="52" t="e">
        <f t="shared" si="155"/>
        <v>#N/A</v>
      </c>
      <c r="J726" s="54"/>
      <c r="K726" s="49" t="e">
        <f t="shared" si="156"/>
        <v>#VALUE!</v>
      </c>
      <c r="L726" s="49" t="e">
        <f t="shared" si="157"/>
        <v>#VALUE!</v>
      </c>
      <c r="N726" s="56"/>
      <c r="O726" s="57"/>
      <c r="P726" s="57"/>
      <c r="Q726" s="57"/>
    </row>
    <row r="727" spans="1:17">
      <c r="A727" s="58"/>
      <c r="B727" s="49"/>
      <c r="C727" s="50"/>
      <c r="D727" s="51"/>
      <c r="E727" s="53"/>
      <c r="F727" s="49"/>
      <c r="G727" s="52" t="e">
        <f>(VLOOKUP(F727,暑期營隊收費標準!$A$1:$D$87,4,FALSE))</f>
        <v>#N/A</v>
      </c>
      <c r="H727" s="52" t="e">
        <f t="shared" si="154"/>
        <v>#VALUE!</v>
      </c>
      <c r="I727" s="52" t="e">
        <f t="shared" si="155"/>
        <v>#N/A</v>
      </c>
      <c r="J727" s="54"/>
      <c r="K727" s="49" t="e">
        <f t="shared" si="156"/>
        <v>#VALUE!</v>
      </c>
      <c r="L727" s="49" t="e">
        <f t="shared" si="157"/>
        <v>#VALUE!</v>
      </c>
      <c r="N727" s="56"/>
      <c r="O727" s="57"/>
      <c r="P727" s="57"/>
      <c r="Q727" s="57"/>
    </row>
    <row r="728" spans="1:17">
      <c r="A728" s="58"/>
      <c r="B728" s="49"/>
      <c r="C728" s="50"/>
      <c r="D728" s="51"/>
      <c r="E728" s="53"/>
      <c r="G728" s="52" t="e">
        <f>(VLOOKUP(F728,暑期營隊收費標準!$A$1:$D$87,4,FALSE))</f>
        <v>#N/A</v>
      </c>
      <c r="H728" s="52" t="e">
        <f t="shared" si="154"/>
        <v>#VALUE!</v>
      </c>
      <c r="I728" s="52" t="e">
        <f t="shared" si="155"/>
        <v>#N/A</v>
      </c>
      <c r="J728" s="54"/>
      <c r="K728" s="49" t="e">
        <f t="shared" si="156"/>
        <v>#VALUE!</v>
      </c>
      <c r="L728" s="49" t="e">
        <f t="shared" si="157"/>
        <v>#VALUE!</v>
      </c>
      <c r="N728" s="56"/>
      <c r="O728" s="57"/>
      <c r="P728" s="57"/>
      <c r="Q728" s="57"/>
    </row>
    <row r="729" spans="1:17">
      <c r="A729" s="58"/>
      <c r="B729" s="49"/>
      <c r="C729" s="50"/>
      <c r="D729" s="51"/>
      <c r="E729" s="53"/>
      <c r="F729" s="49"/>
      <c r="G729" s="52" t="e">
        <f>(VLOOKUP(F729,暑期營隊收費標準!$A$1:$D$87,4,FALSE))</f>
        <v>#N/A</v>
      </c>
      <c r="H729" s="52" t="e">
        <f t="shared" si="154"/>
        <v>#VALUE!</v>
      </c>
      <c r="I729" s="52" t="e">
        <f t="shared" si="155"/>
        <v>#N/A</v>
      </c>
      <c r="J729" s="54"/>
      <c r="K729" s="49" t="e">
        <f t="shared" si="156"/>
        <v>#VALUE!</v>
      </c>
      <c r="L729" s="49" t="e">
        <f t="shared" si="157"/>
        <v>#VALUE!</v>
      </c>
      <c r="N729" s="56"/>
      <c r="O729" s="57"/>
      <c r="P729" s="57"/>
      <c r="Q729" s="57"/>
    </row>
    <row r="730" spans="1:17">
      <c r="A730" s="58"/>
      <c r="B730" s="49"/>
      <c r="C730" s="50"/>
      <c r="D730" s="51"/>
      <c r="E730" s="53"/>
      <c r="F730" s="49"/>
      <c r="G730" s="52" t="e">
        <f>(VLOOKUP(F730,暑期營隊收費標準!$A$1:$D$87,4,FALSE))</f>
        <v>#N/A</v>
      </c>
      <c r="H730" s="52" t="e">
        <f t="shared" si="154"/>
        <v>#VALUE!</v>
      </c>
      <c r="I730" s="52" t="e">
        <f t="shared" si="155"/>
        <v>#N/A</v>
      </c>
      <c r="J730" s="54"/>
      <c r="K730" s="49" t="e">
        <f t="shared" si="156"/>
        <v>#VALUE!</v>
      </c>
      <c r="L730" s="49" t="e">
        <f t="shared" si="157"/>
        <v>#VALUE!</v>
      </c>
      <c r="N730" s="56"/>
      <c r="O730" s="57"/>
      <c r="P730" s="57"/>
      <c r="Q730" s="57"/>
    </row>
    <row r="731" spans="1:17">
      <c r="A731" s="58"/>
      <c r="B731" s="49"/>
      <c r="C731" s="50"/>
      <c r="D731" s="51"/>
      <c r="E731" s="53"/>
      <c r="F731" s="49"/>
      <c r="G731" s="52" t="e">
        <f>(VLOOKUP(F731,暑期營隊收費標準!$A$1:$D$87,4,FALSE))</f>
        <v>#N/A</v>
      </c>
      <c r="H731" s="52" t="e">
        <f t="shared" si="154"/>
        <v>#VALUE!</v>
      </c>
      <c r="I731" s="52" t="e">
        <f t="shared" si="155"/>
        <v>#N/A</v>
      </c>
      <c r="J731" s="54"/>
      <c r="K731" s="49" t="e">
        <f t="shared" si="156"/>
        <v>#VALUE!</v>
      </c>
      <c r="L731" s="49" t="e">
        <f t="shared" si="157"/>
        <v>#VALUE!</v>
      </c>
      <c r="N731" s="56"/>
      <c r="O731" s="57"/>
      <c r="P731" s="57"/>
      <c r="Q731" s="57"/>
    </row>
    <row r="732" spans="1:17">
      <c r="A732" s="58"/>
      <c r="B732" s="49"/>
      <c r="C732" s="50"/>
      <c r="D732" s="51"/>
      <c r="E732" s="53"/>
      <c r="F732" s="49"/>
      <c r="G732" s="52" t="e">
        <f>(VLOOKUP(F732,暑期營隊收費標準!$A$1:$D$87,4,FALSE))</f>
        <v>#N/A</v>
      </c>
      <c r="H732" s="52" t="e">
        <f t="shared" si="154"/>
        <v>#VALUE!</v>
      </c>
      <c r="I732" s="52" t="e">
        <f t="shared" si="155"/>
        <v>#N/A</v>
      </c>
      <c r="J732" s="54"/>
      <c r="K732" s="49" t="e">
        <f t="shared" si="156"/>
        <v>#VALUE!</v>
      </c>
      <c r="L732" s="49" t="e">
        <f t="shared" si="157"/>
        <v>#VALUE!</v>
      </c>
      <c r="N732" s="56"/>
      <c r="O732" s="57"/>
      <c r="P732" s="57"/>
      <c r="Q732" s="57"/>
    </row>
    <row r="733" spans="1:17">
      <c r="A733" s="58"/>
      <c r="B733" s="49"/>
      <c r="C733" s="50"/>
      <c r="D733" s="51"/>
      <c r="E733" s="53"/>
      <c r="F733" s="49"/>
      <c r="G733" s="52" t="e">
        <f>(VLOOKUP(F733,暑期營隊收費標準!$A$1:$D$87,4,FALSE))</f>
        <v>#N/A</v>
      </c>
      <c r="H733" s="52" t="e">
        <f t="shared" si="154"/>
        <v>#VALUE!</v>
      </c>
      <c r="I733" s="52" t="e">
        <f t="shared" si="155"/>
        <v>#N/A</v>
      </c>
      <c r="J733" s="54"/>
      <c r="K733" s="49" t="e">
        <f t="shared" si="156"/>
        <v>#VALUE!</v>
      </c>
      <c r="L733" s="49" t="e">
        <f t="shared" si="157"/>
        <v>#VALUE!</v>
      </c>
      <c r="N733" s="56"/>
      <c r="O733" s="57"/>
      <c r="P733" s="57"/>
      <c r="Q733" s="57"/>
    </row>
    <row r="734" spans="1:17">
      <c r="A734" s="58"/>
      <c r="B734" s="49"/>
      <c r="C734" s="50"/>
      <c r="D734" s="51"/>
      <c r="F734" s="49"/>
      <c r="G734" s="52" t="e">
        <f>(VLOOKUP(F734,暑期營隊收費標準!$A$1:$D$87,4,FALSE))</f>
        <v>#N/A</v>
      </c>
      <c r="H734" s="52" t="e">
        <f t="shared" si="154"/>
        <v>#VALUE!</v>
      </c>
      <c r="I734" s="52" t="e">
        <f t="shared" si="155"/>
        <v>#N/A</v>
      </c>
      <c r="J734" s="54"/>
      <c r="K734" s="49" t="e">
        <f t="shared" si="156"/>
        <v>#VALUE!</v>
      </c>
      <c r="L734" s="49" t="e">
        <f t="shared" si="157"/>
        <v>#VALUE!</v>
      </c>
      <c r="N734" s="56"/>
      <c r="O734" s="57"/>
      <c r="P734" s="57"/>
      <c r="Q734" s="57"/>
    </row>
    <row r="735" spans="1:17">
      <c r="A735" s="58"/>
      <c r="B735" s="49"/>
      <c r="C735" s="50"/>
      <c r="D735" s="51"/>
      <c r="E735" s="53"/>
      <c r="G735" s="52" t="e">
        <f>(VLOOKUP(F735,暑期營隊收費標準!$A$1:$D$87,4,FALSE))</f>
        <v>#N/A</v>
      </c>
      <c r="H735" s="52" t="e">
        <f t="shared" si="154"/>
        <v>#VALUE!</v>
      </c>
      <c r="I735" s="52" t="e">
        <f t="shared" si="155"/>
        <v>#N/A</v>
      </c>
      <c r="J735" s="54"/>
      <c r="K735" s="49" t="e">
        <f t="shared" si="156"/>
        <v>#VALUE!</v>
      </c>
      <c r="L735" s="49" t="e">
        <f t="shared" si="157"/>
        <v>#VALUE!</v>
      </c>
      <c r="N735" s="56"/>
      <c r="O735" s="57"/>
      <c r="P735" s="57"/>
      <c r="Q735" s="57"/>
    </row>
    <row r="736" spans="1:17" s="58" customFormat="1">
      <c r="B736" s="49"/>
      <c r="C736" s="50"/>
      <c r="D736" s="51"/>
      <c r="E736" s="53"/>
      <c r="G736" s="52" t="e">
        <f>(VLOOKUP(F736,暑期營隊收費標準!$A$1:$D$87,4,FALSE))</f>
        <v>#N/A</v>
      </c>
      <c r="H736" s="52" t="e">
        <f t="shared" si="154"/>
        <v>#VALUE!</v>
      </c>
      <c r="I736" s="52" t="e">
        <f t="shared" si="155"/>
        <v>#N/A</v>
      </c>
      <c r="J736" s="54"/>
      <c r="K736" s="49" t="e">
        <f t="shared" si="156"/>
        <v>#VALUE!</v>
      </c>
      <c r="L736" s="49" t="e">
        <f t="shared" si="157"/>
        <v>#VALUE!</v>
      </c>
      <c r="M736" s="55"/>
      <c r="N736" s="56"/>
      <c r="O736" s="57"/>
      <c r="P736" s="57"/>
      <c r="Q736" s="57"/>
    </row>
    <row r="737" spans="1:17" s="58" customFormat="1">
      <c r="B737" s="49"/>
      <c r="C737" s="50"/>
      <c r="D737" s="51"/>
      <c r="E737" s="53"/>
      <c r="F737" s="49"/>
      <c r="G737" s="52" t="e">
        <f>(VLOOKUP(F737,暑期營隊收費標準!$A$1:$D$87,4,FALSE))</f>
        <v>#N/A</v>
      </c>
      <c r="H737" s="52" t="e">
        <f t="shared" si="154"/>
        <v>#VALUE!</v>
      </c>
      <c r="I737" s="52" t="e">
        <f t="shared" si="155"/>
        <v>#N/A</v>
      </c>
      <c r="J737" s="54"/>
      <c r="K737" s="49" t="e">
        <f t="shared" si="156"/>
        <v>#VALUE!</v>
      </c>
      <c r="L737" s="49" t="e">
        <f t="shared" si="157"/>
        <v>#VALUE!</v>
      </c>
      <c r="M737" s="55"/>
      <c r="N737" s="56"/>
      <c r="O737" s="57"/>
      <c r="P737" s="57"/>
      <c r="Q737" s="57"/>
    </row>
    <row r="738" spans="1:17">
      <c r="A738" s="58"/>
      <c r="B738" s="49"/>
      <c r="C738" s="50"/>
      <c r="D738" s="51"/>
      <c r="E738" s="53"/>
      <c r="G738" s="52" t="e">
        <f>(VLOOKUP(F738,暑期營隊收費標準!$A$1:$D$87,4,FALSE))</f>
        <v>#N/A</v>
      </c>
      <c r="H738" s="52" t="e">
        <f t="shared" si="154"/>
        <v>#VALUE!</v>
      </c>
      <c r="I738" s="52" t="e">
        <f t="shared" si="155"/>
        <v>#N/A</v>
      </c>
      <c r="J738" s="54"/>
      <c r="K738" s="49" t="e">
        <f t="shared" si="156"/>
        <v>#VALUE!</v>
      </c>
      <c r="L738" s="49" t="e">
        <f t="shared" si="157"/>
        <v>#VALUE!</v>
      </c>
      <c r="N738" s="56"/>
      <c r="O738" s="57"/>
      <c r="P738" s="57"/>
      <c r="Q738" s="57"/>
    </row>
    <row r="739" spans="1:17">
      <c r="A739" s="58"/>
      <c r="B739" s="49"/>
      <c r="C739" s="50"/>
      <c r="D739" s="51"/>
      <c r="E739" s="53"/>
      <c r="F739" s="49"/>
      <c r="G739" s="52" t="e">
        <f>(VLOOKUP(F739,暑期營隊收費標準!$A$1:$D$87,4,FALSE))</f>
        <v>#N/A</v>
      </c>
      <c r="H739" s="52" t="e">
        <f t="shared" si="154"/>
        <v>#VALUE!</v>
      </c>
      <c r="I739" s="52" t="e">
        <f t="shared" si="155"/>
        <v>#N/A</v>
      </c>
      <c r="J739" s="54"/>
      <c r="K739" s="49" t="e">
        <f t="shared" si="156"/>
        <v>#VALUE!</v>
      </c>
      <c r="L739" s="49" t="e">
        <f t="shared" si="157"/>
        <v>#VALUE!</v>
      </c>
      <c r="N739" s="56"/>
      <c r="O739" s="57"/>
      <c r="P739" s="57"/>
      <c r="Q739" s="57"/>
    </row>
    <row r="740" spans="1:17">
      <c r="A740" s="58"/>
      <c r="B740" s="49"/>
      <c r="C740" s="50"/>
      <c r="D740" s="51"/>
      <c r="E740" s="53"/>
      <c r="F740" s="49"/>
      <c r="G740" s="52" t="e">
        <f>(VLOOKUP(F740,暑期營隊收費標準!$A$1:$D$87,4,FALSE))</f>
        <v>#N/A</v>
      </c>
      <c r="H740" s="52" t="e">
        <f t="shared" si="154"/>
        <v>#VALUE!</v>
      </c>
      <c r="I740" s="52" t="e">
        <f t="shared" si="155"/>
        <v>#N/A</v>
      </c>
      <c r="J740" s="54"/>
      <c r="K740" s="49" t="e">
        <f t="shared" si="156"/>
        <v>#VALUE!</v>
      </c>
      <c r="L740" s="49" t="e">
        <f t="shared" si="157"/>
        <v>#VALUE!</v>
      </c>
      <c r="N740" s="56"/>
      <c r="O740" s="57"/>
      <c r="P740" s="57"/>
      <c r="Q740" s="57"/>
    </row>
    <row r="741" spans="1:17">
      <c r="A741" s="58"/>
      <c r="B741" s="49"/>
      <c r="C741" s="50"/>
      <c r="D741" s="51"/>
      <c r="E741" s="53"/>
      <c r="F741" s="49"/>
      <c r="G741" s="52" t="e">
        <f>(VLOOKUP(F741,暑期營隊收費標準!$A$1:$D$87,4,FALSE))</f>
        <v>#N/A</v>
      </c>
      <c r="H741" s="52" t="e">
        <f t="shared" si="154"/>
        <v>#VALUE!</v>
      </c>
      <c r="I741" s="52" t="e">
        <f t="shared" si="155"/>
        <v>#N/A</v>
      </c>
      <c r="J741" s="54"/>
      <c r="K741" s="49" t="e">
        <f t="shared" si="156"/>
        <v>#VALUE!</v>
      </c>
      <c r="L741" s="49" t="e">
        <f t="shared" si="157"/>
        <v>#VALUE!</v>
      </c>
      <c r="N741" s="56"/>
      <c r="O741" s="57"/>
      <c r="P741" s="57"/>
      <c r="Q741" s="57"/>
    </row>
    <row r="742" spans="1:17">
      <c r="A742" s="58"/>
      <c r="B742" s="49"/>
      <c r="C742" s="50"/>
      <c r="D742" s="51"/>
      <c r="F742" s="49"/>
      <c r="G742" s="52" t="e">
        <f>(VLOOKUP(F742,暑期營隊收費標準!$A$1:$D$87,4,FALSE))</f>
        <v>#N/A</v>
      </c>
      <c r="H742" s="52" t="e">
        <f t="shared" si="154"/>
        <v>#VALUE!</v>
      </c>
      <c r="I742" s="52" t="e">
        <f t="shared" si="155"/>
        <v>#N/A</v>
      </c>
      <c r="J742" s="54"/>
      <c r="K742" s="49" t="e">
        <f t="shared" si="156"/>
        <v>#VALUE!</v>
      </c>
      <c r="L742" s="49" t="e">
        <f t="shared" si="157"/>
        <v>#VALUE!</v>
      </c>
      <c r="N742" s="56"/>
      <c r="O742" s="57"/>
      <c r="P742" s="57"/>
      <c r="Q742" s="57"/>
    </row>
    <row r="743" spans="1:17">
      <c r="A743" s="58"/>
      <c r="B743" s="49"/>
      <c r="C743" s="50"/>
      <c r="D743" s="51"/>
      <c r="E743" s="53"/>
      <c r="F743" s="49"/>
      <c r="G743" s="52" t="e">
        <f>(VLOOKUP(F743,暑期營隊收費標準!$A$1:$D$87,4,FALSE))</f>
        <v>#N/A</v>
      </c>
      <c r="H743" s="52" t="e">
        <f t="shared" si="154"/>
        <v>#VALUE!</v>
      </c>
      <c r="I743" s="52" t="e">
        <f t="shared" si="155"/>
        <v>#N/A</v>
      </c>
      <c r="J743" s="54"/>
      <c r="K743" s="49" t="e">
        <f t="shared" si="156"/>
        <v>#VALUE!</v>
      </c>
      <c r="L743" s="49" t="e">
        <f t="shared" si="157"/>
        <v>#VALUE!</v>
      </c>
      <c r="N743" s="56"/>
      <c r="O743" s="57"/>
      <c r="P743" s="57"/>
      <c r="Q743" s="57"/>
    </row>
    <row r="744" spans="1:17" s="58" customFormat="1">
      <c r="B744" s="49"/>
      <c r="C744" s="50"/>
      <c r="D744" s="51"/>
      <c r="E744" s="53"/>
      <c r="F744" s="49"/>
      <c r="G744" s="52" t="e">
        <f>(VLOOKUP(F744,暑期營隊收費標準!$A$1:$D$87,4,FALSE))</f>
        <v>#N/A</v>
      </c>
      <c r="H744" s="52" t="e">
        <f t="shared" si="154"/>
        <v>#VALUE!</v>
      </c>
      <c r="I744" s="52" t="e">
        <f t="shared" si="155"/>
        <v>#N/A</v>
      </c>
      <c r="J744" s="54"/>
      <c r="K744" s="49" t="e">
        <f t="shared" si="156"/>
        <v>#VALUE!</v>
      </c>
      <c r="L744" s="49" t="e">
        <f t="shared" si="157"/>
        <v>#VALUE!</v>
      </c>
      <c r="M744" s="55"/>
      <c r="N744" s="56"/>
      <c r="O744" s="57"/>
      <c r="P744" s="57"/>
      <c r="Q744" s="57"/>
    </row>
    <row r="745" spans="1:17" s="58" customFormat="1">
      <c r="B745" s="49"/>
      <c r="C745" s="50"/>
      <c r="D745" s="51"/>
      <c r="E745" s="53"/>
      <c r="F745" s="49"/>
      <c r="G745" s="52" t="e">
        <f>(VLOOKUP(F745,暑期營隊收費標準!$A$1:$D$87,4,FALSE))</f>
        <v>#N/A</v>
      </c>
      <c r="H745" s="52" t="e">
        <f t="shared" si="154"/>
        <v>#VALUE!</v>
      </c>
      <c r="I745" s="52" t="e">
        <f t="shared" si="155"/>
        <v>#N/A</v>
      </c>
      <c r="J745" s="54"/>
      <c r="K745" s="49" t="e">
        <f t="shared" si="156"/>
        <v>#VALUE!</v>
      </c>
      <c r="L745" s="49" t="e">
        <f t="shared" si="157"/>
        <v>#VALUE!</v>
      </c>
      <c r="M745" s="55"/>
      <c r="N745" s="56"/>
      <c r="O745" s="57"/>
      <c r="P745" s="57"/>
      <c r="Q745" s="57"/>
    </row>
    <row r="746" spans="1:17">
      <c r="A746" s="58"/>
      <c r="B746" s="49"/>
      <c r="C746" s="50"/>
      <c r="D746" s="51"/>
      <c r="E746" s="53"/>
      <c r="F746" s="49"/>
      <c r="G746" s="52" t="e">
        <f>(VLOOKUP(F746,暑期營隊收費標準!$A$1:$D$87,4,FALSE))</f>
        <v>#N/A</v>
      </c>
      <c r="H746" s="52" t="e">
        <f t="shared" si="154"/>
        <v>#VALUE!</v>
      </c>
      <c r="I746" s="52" t="e">
        <f t="shared" si="155"/>
        <v>#N/A</v>
      </c>
      <c r="J746" s="54"/>
      <c r="K746" s="49" t="e">
        <f t="shared" si="156"/>
        <v>#VALUE!</v>
      </c>
      <c r="L746" s="49" t="e">
        <f t="shared" si="157"/>
        <v>#VALUE!</v>
      </c>
      <c r="N746" s="56"/>
      <c r="O746" s="57"/>
      <c r="P746" s="57"/>
      <c r="Q746" s="57"/>
    </row>
    <row r="747" spans="1:17" s="58" customFormat="1">
      <c r="B747" s="49"/>
      <c r="C747" s="50"/>
      <c r="D747" s="51"/>
      <c r="E747" s="53"/>
      <c r="F747" s="49"/>
      <c r="G747" s="52" t="e">
        <f>(VLOOKUP(F747,暑期營隊收費標準!$A$1:$D$87,4,FALSE))</f>
        <v>#N/A</v>
      </c>
      <c r="H747" s="52" t="e">
        <f t="shared" si="154"/>
        <v>#VALUE!</v>
      </c>
      <c r="I747" s="52" t="e">
        <f t="shared" si="155"/>
        <v>#N/A</v>
      </c>
      <c r="J747" s="54"/>
      <c r="K747" s="49" t="e">
        <f t="shared" si="156"/>
        <v>#VALUE!</v>
      </c>
      <c r="L747" s="49" t="e">
        <f t="shared" si="157"/>
        <v>#VALUE!</v>
      </c>
      <c r="M747" s="55"/>
      <c r="N747" s="56"/>
      <c r="O747" s="57"/>
      <c r="P747" s="57"/>
      <c r="Q747" s="57"/>
    </row>
    <row r="748" spans="1:17" s="58" customFormat="1">
      <c r="B748" s="49"/>
      <c r="C748" s="50"/>
      <c r="D748" s="51"/>
      <c r="E748" s="53"/>
      <c r="F748" s="49"/>
      <c r="G748" s="52" t="e">
        <f>(VLOOKUP(F748,暑期營隊收費標準!$A$1:$D$87,4,FALSE))</f>
        <v>#N/A</v>
      </c>
      <c r="H748" s="52" t="e">
        <f t="shared" si="154"/>
        <v>#VALUE!</v>
      </c>
      <c r="I748" s="52" t="e">
        <f t="shared" si="155"/>
        <v>#N/A</v>
      </c>
      <c r="J748" s="54"/>
      <c r="K748" s="49" t="e">
        <f t="shared" si="156"/>
        <v>#VALUE!</v>
      </c>
      <c r="L748" s="49" t="e">
        <f t="shared" si="157"/>
        <v>#VALUE!</v>
      </c>
      <c r="M748" s="55"/>
      <c r="N748" s="56"/>
      <c r="O748" s="57"/>
      <c r="P748" s="57"/>
      <c r="Q748" s="57"/>
    </row>
    <row r="749" spans="1:17">
      <c r="A749" s="58"/>
      <c r="B749" s="49"/>
      <c r="C749" s="50"/>
      <c r="D749" s="51"/>
      <c r="E749" s="53"/>
      <c r="F749" s="49"/>
      <c r="G749" s="52" t="e">
        <f>(VLOOKUP(F749,暑期營隊收費標準!$A$1:$D$87,4,FALSE))</f>
        <v>#N/A</v>
      </c>
      <c r="H749" s="52" t="e">
        <f t="shared" si="154"/>
        <v>#VALUE!</v>
      </c>
      <c r="I749" s="52" t="e">
        <f t="shared" si="155"/>
        <v>#N/A</v>
      </c>
      <c r="J749" s="54"/>
      <c r="K749" s="49" t="e">
        <f t="shared" si="156"/>
        <v>#VALUE!</v>
      </c>
      <c r="L749" s="49" t="e">
        <f t="shared" si="157"/>
        <v>#VALUE!</v>
      </c>
      <c r="N749" s="56"/>
      <c r="O749" s="57"/>
      <c r="P749" s="57"/>
      <c r="Q749" s="57"/>
    </row>
    <row r="750" spans="1:17">
      <c r="A750" s="58"/>
      <c r="B750" s="49"/>
      <c r="C750" s="50"/>
      <c r="D750" s="51"/>
      <c r="E750" s="53"/>
      <c r="F750" s="49"/>
      <c r="G750" s="52" t="e">
        <f>(VLOOKUP(F750,暑期營隊收費標準!$A$1:$D$87,4,FALSE))</f>
        <v>#N/A</v>
      </c>
      <c r="H750" s="52" t="e">
        <f t="shared" si="154"/>
        <v>#VALUE!</v>
      </c>
      <c r="I750" s="52" t="e">
        <f t="shared" si="155"/>
        <v>#N/A</v>
      </c>
      <c r="J750" s="54"/>
      <c r="K750" s="49" t="e">
        <f t="shared" si="156"/>
        <v>#VALUE!</v>
      </c>
      <c r="L750" s="49" t="e">
        <f t="shared" si="157"/>
        <v>#VALUE!</v>
      </c>
      <c r="N750" s="56"/>
      <c r="O750" s="57"/>
      <c r="P750" s="57"/>
      <c r="Q750" s="57"/>
    </row>
    <row r="751" spans="1:17">
      <c r="A751" s="58"/>
      <c r="B751" s="49"/>
      <c r="C751" s="50"/>
      <c r="D751" s="51"/>
      <c r="E751" s="53"/>
      <c r="F751" s="49"/>
      <c r="G751" s="52" t="e">
        <f>(VLOOKUP(F751,暑期營隊收費標準!$A$1:$D$87,4,FALSE))</f>
        <v>#N/A</v>
      </c>
      <c r="H751" s="52" t="e">
        <f t="shared" si="154"/>
        <v>#VALUE!</v>
      </c>
      <c r="I751" s="52" t="e">
        <f t="shared" si="155"/>
        <v>#N/A</v>
      </c>
      <c r="J751" s="54"/>
      <c r="K751" s="49" t="e">
        <f t="shared" si="156"/>
        <v>#VALUE!</v>
      </c>
      <c r="L751" s="49" t="e">
        <f t="shared" si="157"/>
        <v>#VALUE!</v>
      </c>
      <c r="N751" s="56"/>
      <c r="O751" s="57"/>
      <c r="P751" s="57"/>
      <c r="Q751" s="57"/>
    </row>
    <row r="752" spans="1:17">
      <c r="A752" s="58"/>
      <c r="B752" s="49"/>
      <c r="C752" s="50"/>
      <c r="D752" s="51"/>
      <c r="E752" s="53"/>
      <c r="F752" s="49"/>
      <c r="G752" s="52" t="e">
        <f>(VLOOKUP(F752,暑期營隊收費標準!$A$1:$D$87,4,FALSE))</f>
        <v>#N/A</v>
      </c>
      <c r="H752" s="52" t="e">
        <f t="shared" si="154"/>
        <v>#VALUE!</v>
      </c>
      <c r="I752" s="52" t="e">
        <f t="shared" si="155"/>
        <v>#N/A</v>
      </c>
      <c r="J752" s="54"/>
      <c r="K752" s="49" t="e">
        <f t="shared" si="156"/>
        <v>#VALUE!</v>
      </c>
      <c r="L752" s="49" t="e">
        <f t="shared" si="157"/>
        <v>#VALUE!</v>
      </c>
      <c r="N752" s="56"/>
      <c r="O752" s="57"/>
      <c r="P752" s="57"/>
      <c r="Q752" s="57"/>
    </row>
    <row r="753" spans="1:17">
      <c r="A753" s="58"/>
      <c r="B753" s="49"/>
      <c r="C753" s="50"/>
      <c r="D753" s="51"/>
      <c r="E753" s="53"/>
      <c r="F753" s="49"/>
      <c r="G753" s="52" t="e">
        <f>(VLOOKUP(F753,暑期營隊收費標準!$A$1:$D$87,4,FALSE))</f>
        <v>#N/A</v>
      </c>
      <c r="H753" s="52" t="e">
        <f t="shared" si="154"/>
        <v>#VALUE!</v>
      </c>
      <c r="I753" s="52" t="e">
        <f t="shared" si="155"/>
        <v>#N/A</v>
      </c>
      <c r="J753" s="54"/>
      <c r="K753" s="49" t="e">
        <f t="shared" si="156"/>
        <v>#VALUE!</v>
      </c>
      <c r="L753" s="49" t="e">
        <f t="shared" si="157"/>
        <v>#VALUE!</v>
      </c>
      <c r="N753" s="56"/>
      <c r="O753" s="57"/>
      <c r="P753" s="57"/>
      <c r="Q753" s="57"/>
    </row>
    <row r="754" spans="1:17">
      <c r="A754" s="58"/>
      <c r="B754" s="49"/>
      <c r="C754" s="50"/>
      <c r="D754" s="51"/>
      <c r="E754" s="53"/>
      <c r="F754" s="49"/>
      <c r="G754" s="52" t="e">
        <f>(VLOOKUP(F754,暑期營隊收費標準!$A$1:$D$87,4,FALSE))</f>
        <v>#N/A</v>
      </c>
      <c r="H754" s="52" t="e">
        <f t="shared" si="154"/>
        <v>#VALUE!</v>
      </c>
      <c r="I754" s="52" t="e">
        <f t="shared" si="155"/>
        <v>#N/A</v>
      </c>
      <c r="J754" s="54"/>
      <c r="K754" s="49" t="e">
        <f t="shared" si="156"/>
        <v>#VALUE!</v>
      </c>
      <c r="L754" s="49" t="e">
        <f t="shared" si="157"/>
        <v>#VALUE!</v>
      </c>
      <c r="N754" s="56"/>
      <c r="O754" s="57"/>
      <c r="P754" s="57"/>
      <c r="Q754" s="57"/>
    </row>
    <row r="755" spans="1:17">
      <c r="A755" s="58"/>
      <c r="B755" s="49"/>
      <c r="C755" s="50"/>
      <c r="D755" s="51"/>
      <c r="E755" s="53"/>
      <c r="F755" s="49"/>
      <c r="G755" s="52" t="e">
        <f>(VLOOKUP(F755,暑期營隊收費標準!$A$1:$D$87,4,FALSE))</f>
        <v>#N/A</v>
      </c>
      <c r="H755" s="52" t="e">
        <f t="shared" si="154"/>
        <v>#VALUE!</v>
      </c>
      <c r="I755" s="52" t="e">
        <f t="shared" si="155"/>
        <v>#N/A</v>
      </c>
      <c r="J755" s="54"/>
      <c r="K755" s="49" t="e">
        <f t="shared" si="156"/>
        <v>#VALUE!</v>
      </c>
      <c r="L755" s="49" t="e">
        <f t="shared" si="157"/>
        <v>#VALUE!</v>
      </c>
      <c r="N755" s="56"/>
      <c r="O755" s="57"/>
      <c r="P755" s="57"/>
      <c r="Q755" s="57"/>
    </row>
    <row r="756" spans="1:17" s="58" customFormat="1">
      <c r="B756" s="49"/>
      <c r="C756" s="50"/>
      <c r="D756" s="51"/>
      <c r="E756" s="53"/>
      <c r="F756" s="49"/>
      <c r="G756" s="52" t="e">
        <f>(VLOOKUP(F756,暑期營隊收費標準!$A$1:$D$87,4,FALSE))</f>
        <v>#N/A</v>
      </c>
      <c r="H756" s="52" t="e">
        <f t="shared" si="154"/>
        <v>#VALUE!</v>
      </c>
      <c r="I756" s="52" t="e">
        <f t="shared" si="155"/>
        <v>#N/A</v>
      </c>
      <c r="J756" s="54"/>
      <c r="K756" s="49" t="e">
        <f t="shared" si="156"/>
        <v>#VALUE!</v>
      </c>
      <c r="L756" s="49" t="e">
        <f t="shared" si="157"/>
        <v>#VALUE!</v>
      </c>
      <c r="M756" s="55"/>
      <c r="N756" s="56"/>
      <c r="O756" s="57"/>
      <c r="P756" s="57"/>
      <c r="Q756" s="57"/>
    </row>
    <row r="757" spans="1:17" s="58" customFormat="1">
      <c r="B757" s="49"/>
      <c r="C757" s="50"/>
      <c r="D757" s="51"/>
      <c r="E757" s="53"/>
      <c r="F757" s="49"/>
      <c r="G757" s="52" t="e">
        <f>(VLOOKUP(F757,暑期營隊收費標準!$A$1:$D$87,4,FALSE))</f>
        <v>#N/A</v>
      </c>
      <c r="H757" s="52" t="e">
        <f t="shared" si="154"/>
        <v>#VALUE!</v>
      </c>
      <c r="I757" s="52" t="e">
        <f t="shared" si="155"/>
        <v>#N/A</v>
      </c>
      <c r="J757" s="54"/>
      <c r="K757" s="49" t="e">
        <f t="shared" si="156"/>
        <v>#VALUE!</v>
      </c>
      <c r="L757" s="49" t="e">
        <f t="shared" si="157"/>
        <v>#VALUE!</v>
      </c>
      <c r="M757" s="55"/>
      <c r="N757" s="56"/>
      <c r="O757" s="57"/>
      <c r="P757" s="57"/>
      <c r="Q757" s="57"/>
    </row>
    <row r="758" spans="1:17" s="58" customFormat="1">
      <c r="B758" s="49"/>
      <c r="C758" s="50"/>
      <c r="D758" s="51"/>
      <c r="E758" s="53"/>
      <c r="F758" s="49"/>
      <c r="G758" s="52" t="e">
        <f>(VLOOKUP(F758,暑期營隊收費標準!$A$1:$D$87,4,FALSE))</f>
        <v>#N/A</v>
      </c>
      <c r="H758" s="52" t="e">
        <f t="shared" si="154"/>
        <v>#VALUE!</v>
      </c>
      <c r="I758" s="52" t="e">
        <f t="shared" si="155"/>
        <v>#N/A</v>
      </c>
      <c r="J758" s="54"/>
      <c r="K758" s="49" t="e">
        <f t="shared" si="156"/>
        <v>#VALUE!</v>
      </c>
      <c r="L758" s="49" t="e">
        <f t="shared" si="157"/>
        <v>#VALUE!</v>
      </c>
      <c r="M758" s="55"/>
      <c r="N758" s="56"/>
      <c r="O758" s="57"/>
      <c r="P758" s="57"/>
      <c r="Q758" s="57"/>
    </row>
    <row r="759" spans="1:17">
      <c r="A759" s="58"/>
      <c r="B759" s="49"/>
      <c r="C759" s="50"/>
      <c r="D759" s="51"/>
      <c r="E759" s="53"/>
      <c r="F759" s="49"/>
      <c r="G759" s="52" t="e">
        <f>(VLOOKUP(F759,暑期營隊收費標準!$A$1:$D$87,4,FALSE))</f>
        <v>#N/A</v>
      </c>
      <c r="H759" s="52" t="e">
        <f t="shared" si="154"/>
        <v>#VALUE!</v>
      </c>
      <c r="I759" s="52" t="e">
        <f t="shared" si="155"/>
        <v>#N/A</v>
      </c>
      <c r="J759" s="54"/>
      <c r="K759" s="49" t="e">
        <f t="shared" si="156"/>
        <v>#VALUE!</v>
      </c>
      <c r="L759" s="49" t="e">
        <f t="shared" si="157"/>
        <v>#VALUE!</v>
      </c>
      <c r="N759" s="56"/>
      <c r="O759" s="57"/>
      <c r="P759" s="57"/>
      <c r="Q759" s="57"/>
    </row>
    <row r="760" spans="1:17">
      <c r="A760" s="58"/>
      <c r="B760" s="49"/>
      <c r="C760" s="50"/>
      <c r="D760" s="51"/>
      <c r="E760" s="53"/>
      <c r="F760" s="49"/>
      <c r="G760" s="52" t="e">
        <f>(VLOOKUP(F760,暑期營隊收費標準!$A$1:$D$87,4,FALSE))</f>
        <v>#N/A</v>
      </c>
      <c r="H760" s="52" t="e">
        <f t="shared" si="154"/>
        <v>#VALUE!</v>
      </c>
      <c r="I760" s="52" t="e">
        <f t="shared" si="155"/>
        <v>#N/A</v>
      </c>
      <c r="J760" s="54"/>
      <c r="K760" s="49" t="e">
        <f t="shared" si="156"/>
        <v>#VALUE!</v>
      </c>
      <c r="L760" s="49" t="e">
        <f t="shared" si="157"/>
        <v>#VALUE!</v>
      </c>
      <c r="N760" s="56"/>
      <c r="O760" s="57"/>
      <c r="P760" s="57"/>
      <c r="Q760" s="57"/>
    </row>
    <row r="761" spans="1:17">
      <c r="A761" s="58"/>
      <c r="B761" s="49"/>
      <c r="C761" s="50"/>
      <c r="D761" s="51"/>
      <c r="E761" s="53"/>
      <c r="F761" s="49"/>
      <c r="G761" s="52" t="e">
        <f>(VLOOKUP(F761,暑期營隊收費標準!$A$1:$D$87,4,FALSE))</f>
        <v>#N/A</v>
      </c>
      <c r="H761" s="52" t="e">
        <f t="shared" si="154"/>
        <v>#VALUE!</v>
      </c>
      <c r="I761" s="52" t="e">
        <f t="shared" si="155"/>
        <v>#N/A</v>
      </c>
      <c r="J761" s="54"/>
      <c r="K761" s="49" t="e">
        <f t="shared" si="156"/>
        <v>#VALUE!</v>
      </c>
      <c r="L761" s="49" t="e">
        <f t="shared" si="157"/>
        <v>#VALUE!</v>
      </c>
      <c r="N761" s="56"/>
      <c r="O761" s="57"/>
      <c r="P761" s="57"/>
      <c r="Q761" s="57"/>
    </row>
    <row r="762" spans="1:17" s="58" customFormat="1">
      <c r="B762" s="49"/>
      <c r="C762" s="50"/>
      <c r="D762" s="51"/>
      <c r="E762" s="53"/>
      <c r="F762" s="49"/>
      <c r="G762" s="52" t="e">
        <f>(VLOOKUP(F762,暑期營隊收費標準!$A$1:$D$87,4,FALSE))</f>
        <v>#N/A</v>
      </c>
      <c r="H762" s="52" t="e">
        <f t="shared" si="154"/>
        <v>#VALUE!</v>
      </c>
      <c r="I762" s="52" t="e">
        <f t="shared" si="155"/>
        <v>#N/A</v>
      </c>
      <c r="J762" s="54"/>
      <c r="K762" s="49" t="e">
        <f t="shared" si="156"/>
        <v>#VALUE!</v>
      </c>
      <c r="L762" s="49" t="e">
        <f t="shared" si="157"/>
        <v>#VALUE!</v>
      </c>
      <c r="M762" s="55"/>
      <c r="N762" s="56"/>
      <c r="O762" s="57"/>
      <c r="P762" s="57"/>
      <c r="Q762" s="57"/>
    </row>
    <row r="763" spans="1:17">
      <c r="A763" s="58"/>
      <c r="B763" s="49"/>
      <c r="C763" s="50"/>
      <c r="D763" s="51"/>
      <c r="E763" s="53"/>
      <c r="F763" s="49"/>
      <c r="G763" s="52" t="e">
        <f>(VLOOKUP(F763,暑期營隊收費標準!$A$1:$D$87,4,FALSE))</f>
        <v>#N/A</v>
      </c>
      <c r="H763" s="52" t="e">
        <f t="shared" si="154"/>
        <v>#VALUE!</v>
      </c>
      <c r="I763" s="52" t="e">
        <f t="shared" si="155"/>
        <v>#N/A</v>
      </c>
      <c r="J763" s="54"/>
      <c r="K763" s="49" t="e">
        <f t="shared" si="156"/>
        <v>#VALUE!</v>
      </c>
      <c r="L763" s="49" t="e">
        <f t="shared" si="157"/>
        <v>#VALUE!</v>
      </c>
      <c r="N763" s="56"/>
      <c r="O763" s="57"/>
      <c r="P763" s="57"/>
      <c r="Q763" s="57"/>
    </row>
    <row r="764" spans="1:17">
      <c r="A764" s="58"/>
      <c r="B764" s="49"/>
      <c r="C764" s="50"/>
      <c r="D764" s="51"/>
      <c r="E764" s="53"/>
      <c r="F764" s="49"/>
      <c r="G764" s="52" t="e">
        <f>(VLOOKUP(F764,暑期營隊收費標準!$A$1:$D$87,4,FALSE))</f>
        <v>#N/A</v>
      </c>
      <c r="H764" s="52" t="e">
        <f t="shared" si="154"/>
        <v>#VALUE!</v>
      </c>
      <c r="I764" s="52" t="e">
        <f t="shared" si="155"/>
        <v>#N/A</v>
      </c>
      <c r="J764" s="54"/>
      <c r="K764" s="49" t="e">
        <f t="shared" si="156"/>
        <v>#VALUE!</v>
      </c>
      <c r="L764" s="49" t="e">
        <f t="shared" si="157"/>
        <v>#VALUE!</v>
      </c>
      <c r="N764" s="56"/>
      <c r="O764" s="57"/>
      <c r="P764" s="57"/>
      <c r="Q764" s="57"/>
    </row>
    <row r="765" spans="1:17">
      <c r="A765" s="58"/>
      <c r="B765" s="49"/>
      <c r="C765" s="50"/>
      <c r="D765" s="51"/>
      <c r="E765" s="53"/>
      <c r="F765" s="49"/>
      <c r="G765" s="52" t="e">
        <f>(VLOOKUP(F765,暑期營隊收費標準!$A$1:$D$87,4,FALSE))</f>
        <v>#N/A</v>
      </c>
      <c r="H765" s="52" t="e">
        <f t="shared" si="154"/>
        <v>#VALUE!</v>
      </c>
      <c r="I765" s="52" t="e">
        <f t="shared" si="155"/>
        <v>#N/A</v>
      </c>
      <c r="J765" s="54"/>
      <c r="K765" s="49" t="e">
        <f t="shared" si="156"/>
        <v>#VALUE!</v>
      </c>
      <c r="L765" s="49" t="e">
        <f t="shared" si="157"/>
        <v>#VALUE!</v>
      </c>
      <c r="N765" s="56"/>
      <c r="O765" s="57"/>
      <c r="P765" s="57"/>
      <c r="Q765" s="57"/>
    </row>
    <row r="766" spans="1:17" s="58" customFormat="1">
      <c r="B766" s="49"/>
      <c r="C766" s="50"/>
      <c r="D766" s="51"/>
      <c r="E766" s="53"/>
      <c r="F766" s="49"/>
      <c r="G766" s="52" t="e">
        <f>(VLOOKUP(F766,暑期營隊收費標準!$A$1:$D$87,4,FALSE))</f>
        <v>#N/A</v>
      </c>
      <c r="H766" s="52" t="e">
        <f t="shared" si="154"/>
        <v>#VALUE!</v>
      </c>
      <c r="I766" s="52" t="e">
        <f t="shared" si="155"/>
        <v>#N/A</v>
      </c>
      <c r="J766" s="54"/>
      <c r="K766" s="49" t="e">
        <f t="shared" si="156"/>
        <v>#VALUE!</v>
      </c>
      <c r="L766" s="49" t="e">
        <f t="shared" si="157"/>
        <v>#VALUE!</v>
      </c>
      <c r="M766" s="55"/>
      <c r="N766" s="56"/>
      <c r="O766" s="57"/>
      <c r="P766" s="57"/>
      <c r="Q766" s="57"/>
    </row>
    <row r="767" spans="1:17" s="58" customFormat="1">
      <c r="B767" s="49"/>
      <c r="C767" s="50"/>
      <c r="D767" s="51"/>
      <c r="E767" s="53"/>
      <c r="F767" s="49"/>
      <c r="G767" s="52" t="e">
        <f>(VLOOKUP(F767,暑期營隊收費標準!$A$1:$D$87,4,FALSE))</f>
        <v>#N/A</v>
      </c>
      <c r="H767" s="52" t="e">
        <f t="shared" si="154"/>
        <v>#VALUE!</v>
      </c>
      <c r="I767" s="52" t="e">
        <f t="shared" si="155"/>
        <v>#N/A</v>
      </c>
      <c r="J767" s="54"/>
      <c r="K767" s="49" t="e">
        <f t="shared" si="156"/>
        <v>#VALUE!</v>
      </c>
      <c r="L767" s="49" t="e">
        <f t="shared" si="157"/>
        <v>#VALUE!</v>
      </c>
      <c r="M767" s="55"/>
      <c r="N767" s="56"/>
      <c r="O767" s="57"/>
      <c r="P767" s="57"/>
      <c r="Q767" s="57"/>
    </row>
    <row r="768" spans="1:17">
      <c r="A768" s="58"/>
      <c r="B768" s="49"/>
      <c r="C768" s="50"/>
      <c r="D768" s="51"/>
      <c r="E768" s="53"/>
      <c r="G768" s="52" t="e">
        <f>(VLOOKUP(F768,暑期營隊收費標準!$A$1:$D$87,4,FALSE))</f>
        <v>#N/A</v>
      </c>
      <c r="H768" s="52" t="e">
        <f t="shared" si="154"/>
        <v>#VALUE!</v>
      </c>
      <c r="I768" s="52" t="e">
        <f t="shared" si="155"/>
        <v>#N/A</v>
      </c>
      <c r="J768" s="54"/>
      <c r="K768" s="49" t="e">
        <f t="shared" si="156"/>
        <v>#VALUE!</v>
      </c>
      <c r="L768" s="49" t="e">
        <f t="shared" si="157"/>
        <v>#VALUE!</v>
      </c>
      <c r="N768" s="56"/>
      <c r="O768" s="57"/>
      <c r="P768" s="57"/>
      <c r="Q768" s="57"/>
    </row>
    <row r="769" spans="1:17" s="58" customFormat="1">
      <c r="B769" s="49"/>
      <c r="C769" s="50"/>
      <c r="D769" s="51"/>
      <c r="E769" s="53"/>
      <c r="F769" s="49"/>
      <c r="G769" s="52" t="e">
        <f>(VLOOKUP(F769,暑期營隊收費標準!$A$1:$D$87,4,FALSE))</f>
        <v>#N/A</v>
      </c>
      <c r="H769" s="52" t="e">
        <f t="shared" si="154"/>
        <v>#VALUE!</v>
      </c>
      <c r="I769" s="52" t="e">
        <f t="shared" si="155"/>
        <v>#N/A</v>
      </c>
      <c r="J769" s="54"/>
      <c r="K769" s="49" t="e">
        <f t="shared" si="156"/>
        <v>#VALUE!</v>
      </c>
      <c r="L769" s="49" t="e">
        <f t="shared" si="157"/>
        <v>#VALUE!</v>
      </c>
      <c r="M769" s="55"/>
      <c r="N769" s="56"/>
      <c r="O769" s="57"/>
      <c r="P769" s="57"/>
      <c r="Q769" s="57"/>
    </row>
    <row r="770" spans="1:17" s="58" customFormat="1">
      <c r="B770" s="49"/>
      <c r="C770" s="50"/>
      <c r="D770" s="51"/>
      <c r="E770" s="53"/>
      <c r="F770" s="49"/>
      <c r="G770" s="52" t="e">
        <f>(VLOOKUP(F770,暑期營隊收費標準!$A$1:$D$87,4,FALSE))</f>
        <v>#N/A</v>
      </c>
      <c r="H770" s="52" t="e">
        <f t="shared" si="154"/>
        <v>#VALUE!</v>
      </c>
      <c r="I770" s="52" t="e">
        <f t="shared" si="155"/>
        <v>#N/A</v>
      </c>
      <c r="J770" s="54"/>
      <c r="K770" s="49" t="e">
        <f t="shared" si="156"/>
        <v>#VALUE!</v>
      </c>
      <c r="L770" s="49" t="e">
        <f t="shared" si="157"/>
        <v>#VALUE!</v>
      </c>
      <c r="M770" s="55"/>
      <c r="N770" s="56"/>
      <c r="O770" s="57"/>
      <c r="P770" s="57"/>
      <c r="Q770" s="57"/>
    </row>
    <row r="771" spans="1:17" s="58" customFormat="1">
      <c r="B771" s="49"/>
      <c r="C771" s="50"/>
      <c r="D771" s="51"/>
      <c r="E771" s="53"/>
      <c r="F771" s="49"/>
      <c r="G771" s="52" t="e">
        <f>(VLOOKUP(F771,暑期營隊收費標準!$A$1:$D$87,4,FALSE))</f>
        <v>#N/A</v>
      </c>
      <c r="H771" s="52" t="e">
        <f t="shared" ref="H771:H789" si="158">IF(ROUNDUP(IF(E771="整天",6,IF(((L771-K771)/(100*2))&gt;6,6,((L771-K771)/(100*2)))),0)=-1,0,ROUNDUP(IF(E771="整天",6,IF(((L771-K771)/(100*2))&gt;6,6,((L771-K771)/(100*2)))),0))</f>
        <v>#VALUE!</v>
      </c>
      <c r="I771" s="52" t="e">
        <f t="shared" ref="I771:I789" si="159">IF(OR(J771="行前訓空調免費",J771="行前訓不需空調",J771="營期間不需空調",J771="非上班時間"),0,G771*H771)</f>
        <v>#N/A</v>
      </c>
      <c r="J771" s="54"/>
      <c r="K771" s="49" t="e">
        <f t="shared" ref="K771:K789" si="160">IF(E771="整天",800,IF(VALUE(LEFT(E771,4))&lt;800,800,VALUE(LEFT(E771,4))))</f>
        <v>#VALUE!</v>
      </c>
      <c r="L771" s="49" t="e">
        <f t="shared" ref="L771:L789" si="161">IF(E771="整天",2200,IF(VALUE(RIGHT(E771,4))&gt;2200,2200,VALUE(RIGHT(E771,4))))</f>
        <v>#VALUE!</v>
      </c>
      <c r="M771" s="55"/>
      <c r="N771" s="56"/>
      <c r="O771" s="57"/>
      <c r="P771" s="57"/>
      <c r="Q771" s="57"/>
    </row>
    <row r="772" spans="1:17" s="58" customFormat="1">
      <c r="B772" s="49"/>
      <c r="C772" s="50"/>
      <c r="D772" s="51"/>
      <c r="E772" s="53"/>
      <c r="F772" s="49"/>
      <c r="G772" s="52" t="e">
        <f>(VLOOKUP(F772,暑期營隊收費標準!$A$1:$D$87,4,FALSE))</f>
        <v>#N/A</v>
      </c>
      <c r="H772" s="52" t="e">
        <f t="shared" si="158"/>
        <v>#VALUE!</v>
      </c>
      <c r="I772" s="52" t="e">
        <f t="shared" si="159"/>
        <v>#N/A</v>
      </c>
      <c r="J772" s="54"/>
      <c r="K772" s="49" t="e">
        <f t="shared" si="160"/>
        <v>#VALUE!</v>
      </c>
      <c r="L772" s="49" t="e">
        <f t="shared" si="161"/>
        <v>#VALUE!</v>
      </c>
      <c r="M772" s="55"/>
      <c r="N772" s="56"/>
      <c r="O772" s="57"/>
      <c r="P772" s="57"/>
      <c r="Q772" s="57"/>
    </row>
    <row r="773" spans="1:17" s="58" customFormat="1">
      <c r="B773" s="49"/>
      <c r="C773" s="50"/>
      <c r="D773" s="51"/>
      <c r="E773" s="53"/>
      <c r="F773" s="49"/>
      <c r="G773" s="52" t="e">
        <f>(VLOOKUP(F773,暑期營隊收費標準!$A$1:$D$87,4,FALSE))</f>
        <v>#N/A</v>
      </c>
      <c r="H773" s="52" t="e">
        <f t="shared" si="158"/>
        <v>#VALUE!</v>
      </c>
      <c r="I773" s="52" t="e">
        <f t="shared" si="159"/>
        <v>#N/A</v>
      </c>
      <c r="J773" s="54"/>
      <c r="K773" s="49" t="e">
        <f t="shared" si="160"/>
        <v>#VALUE!</v>
      </c>
      <c r="L773" s="49" t="e">
        <f t="shared" si="161"/>
        <v>#VALUE!</v>
      </c>
      <c r="M773" s="55"/>
      <c r="N773" s="56"/>
      <c r="O773" s="57"/>
      <c r="P773" s="57"/>
      <c r="Q773" s="57"/>
    </row>
    <row r="774" spans="1:17">
      <c r="A774" s="58"/>
      <c r="B774" s="49"/>
      <c r="C774" s="50"/>
      <c r="D774" s="51"/>
      <c r="E774" s="53"/>
      <c r="G774" s="52" t="e">
        <f>(VLOOKUP(F774,暑期營隊收費標準!$A$1:$D$87,4,FALSE))</f>
        <v>#N/A</v>
      </c>
      <c r="H774" s="52" t="e">
        <f t="shared" si="158"/>
        <v>#VALUE!</v>
      </c>
      <c r="I774" s="52" t="e">
        <f t="shared" si="159"/>
        <v>#N/A</v>
      </c>
      <c r="J774" s="54"/>
      <c r="K774" s="49" t="e">
        <f t="shared" si="160"/>
        <v>#VALUE!</v>
      </c>
      <c r="L774" s="49" t="e">
        <f t="shared" si="161"/>
        <v>#VALUE!</v>
      </c>
      <c r="N774" s="56"/>
      <c r="O774" s="57"/>
      <c r="P774" s="57"/>
      <c r="Q774" s="57"/>
    </row>
    <row r="775" spans="1:17">
      <c r="A775" s="58"/>
      <c r="B775" s="49"/>
      <c r="C775" s="50"/>
      <c r="D775" s="51"/>
      <c r="E775" s="53"/>
      <c r="G775" s="52" t="e">
        <f>(VLOOKUP(F775,暑期營隊收費標準!$A$1:$D$87,4,FALSE))</f>
        <v>#N/A</v>
      </c>
      <c r="H775" s="52" t="e">
        <f t="shared" si="158"/>
        <v>#VALUE!</v>
      </c>
      <c r="I775" s="52" t="e">
        <f t="shared" si="159"/>
        <v>#N/A</v>
      </c>
      <c r="J775" s="54"/>
      <c r="K775" s="49" t="e">
        <f t="shared" si="160"/>
        <v>#VALUE!</v>
      </c>
      <c r="L775" s="49" t="e">
        <f t="shared" si="161"/>
        <v>#VALUE!</v>
      </c>
      <c r="N775" s="56"/>
      <c r="O775" s="57"/>
      <c r="P775" s="57"/>
      <c r="Q775" s="57"/>
    </row>
    <row r="776" spans="1:17">
      <c r="B776" s="49"/>
      <c r="C776" s="50"/>
      <c r="D776" s="51"/>
      <c r="E776" s="53"/>
      <c r="G776" s="52" t="e">
        <f>(VLOOKUP(F776,暑期營隊收費標準!$A$1:$D$87,4,FALSE))</f>
        <v>#N/A</v>
      </c>
      <c r="H776" s="52" t="e">
        <f t="shared" si="158"/>
        <v>#VALUE!</v>
      </c>
      <c r="I776" s="52" t="e">
        <f t="shared" si="159"/>
        <v>#N/A</v>
      </c>
      <c r="J776" s="54"/>
      <c r="K776" s="49" t="e">
        <f t="shared" si="160"/>
        <v>#VALUE!</v>
      </c>
      <c r="L776" s="49" t="e">
        <f t="shared" si="161"/>
        <v>#VALUE!</v>
      </c>
      <c r="N776" s="56"/>
      <c r="O776" s="57"/>
      <c r="P776" s="57"/>
      <c r="Q776" s="57"/>
    </row>
    <row r="777" spans="1:17">
      <c r="A777" s="58"/>
      <c r="B777" s="49"/>
      <c r="C777" s="50"/>
      <c r="D777" s="51"/>
      <c r="E777" s="53"/>
      <c r="F777" s="49"/>
      <c r="G777" s="52" t="e">
        <f>(VLOOKUP(F777,暑期營隊收費標準!$A$1:$D$87,4,FALSE))</f>
        <v>#N/A</v>
      </c>
      <c r="H777" s="52" t="e">
        <f t="shared" si="158"/>
        <v>#VALUE!</v>
      </c>
      <c r="I777" s="52" t="e">
        <f t="shared" si="159"/>
        <v>#N/A</v>
      </c>
      <c r="J777" s="54"/>
      <c r="K777" s="49" t="e">
        <f t="shared" si="160"/>
        <v>#VALUE!</v>
      </c>
      <c r="L777" s="49" t="e">
        <f t="shared" si="161"/>
        <v>#VALUE!</v>
      </c>
      <c r="N777" s="56"/>
      <c r="O777" s="57"/>
      <c r="P777" s="57"/>
      <c r="Q777" s="57"/>
    </row>
    <row r="778" spans="1:17">
      <c r="A778" s="58"/>
      <c r="B778" s="49"/>
      <c r="C778" s="50"/>
      <c r="D778" s="51"/>
      <c r="E778" s="53"/>
      <c r="F778" s="49"/>
      <c r="G778" s="52" t="e">
        <f>(VLOOKUP(F778,暑期營隊收費標準!$A$1:$D$87,4,FALSE))</f>
        <v>#N/A</v>
      </c>
      <c r="H778" s="52" t="e">
        <f t="shared" si="158"/>
        <v>#VALUE!</v>
      </c>
      <c r="I778" s="52" t="e">
        <f t="shared" si="159"/>
        <v>#N/A</v>
      </c>
      <c r="J778" s="54"/>
      <c r="K778" s="49" t="e">
        <f t="shared" si="160"/>
        <v>#VALUE!</v>
      </c>
      <c r="L778" s="49" t="e">
        <f t="shared" si="161"/>
        <v>#VALUE!</v>
      </c>
      <c r="N778" s="56"/>
      <c r="O778" s="57"/>
      <c r="P778" s="57"/>
      <c r="Q778" s="57"/>
    </row>
    <row r="779" spans="1:17">
      <c r="A779" s="58"/>
      <c r="B779" s="49"/>
      <c r="C779" s="50"/>
      <c r="D779" s="51"/>
      <c r="F779" s="49"/>
      <c r="G779" s="52" t="e">
        <f>(VLOOKUP(F779,暑期營隊收費標準!$A$1:$D$87,4,FALSE))</f>
        <v>#N/A</v>
      </c>
      <c r="H779" s="52" t="e">
        <f t="shared" si="158"/>
        <v>#VALUE!</v>
      </c>
      <c r="I779" s="52" t="e">
        <f t="shared" si="159"/>
        <v>#N/A</v>
      </c>
      <c r="J779" s="54"/>
      <c r="K779" s="49" t="e">
        <f t="shared" si="160"/>
        <v>#VALUE!</v>
      </c>
      <c r="L779" s="49" t="e">
        <f t="shared" si="161"/>
        <v>#VALUE!</v>
      </c>
      <c r="N779" s="56"/>
      <c r="O779" s="57"/>
      <c r="P779" s="57"/>
      <c r="Q779" s="57"/>
    </row>
    <row r="780" spans="1:17">
      <c r="A780" s="58"/>
      <c r="B780" s="49"/>
      <c r="C780" s="50"/>
      <c r="D780" s="51"/>
      <c r="F780" s="49"/>
      <c r="G780" s="52" t="e">
        <f>(VLOOKUP(F780,暑期營隊收費標準!$A$1:$D$87,4,FALSE))</f>
        <v>#N/A</v>
      </c>
      <c r="H780" s="52" t="e">
        <f t="shared" si="158"/>
        <v>#VALUE!</v>
      </c>
      <c r="I780" s="52" t="e">
        <f t="shared" si="159"/>
        <v>#N/A</v>
      </c>
      <c r="J780" s="54"/>
      <c r="K780" s="49" t="e">
        <f t="shared" si="160"/>
        <v>#VALUE!</v>
      </c>
      <c r="L780" s="49" t="e">
        <f t="shared" si="161"/>
        <v>#VALUE!</v>
      </c>
      <c r="N780" s="56"/>
      <c r="O780" s="57"/>
      <c r="P780" s="57"/>
      <c r="Q780" s="57"/>
    </row>
    <row r="781" spans="1:17">
      <c r="B781" s="49"/>
      <c r="C781" s="50"/>
      <c r="D781" s="51"/>
      <c r="F781" s="49"/>
      <c r="G781" s="52" t="e">
        <f>(VLOOKUP(F781,暑期營隊收費標準!$A$1:$D$87,4,FALSE))</f>
        <v>#N/A</v>
      </c>
      <c r="H781" s="52" t="e">
        <f t="shared" si="158"/>
        <v>#VALUE!</v>
      </c>
      <c r="I781" s="52" t="e">
        <f t="shared" si="159"/>
        <v>#N/A</v>
      </c>
      <c r="J781" s="54"/>
      <c r="K781" s="49" t="e">
        <f t="shared" si="160"/>
        <v>#VALUE!</v>
      </c>
      <c r="L781" s="49" t="e">
        <f t="shared" si="161"/>
        <v>#VALUE!</v>
      </c>
      <c r="N781" s="56"/>
      <c r="O781" s="57"/>
      <c r="P781" s="57"/>
      <c r="Q781" s="57"/>
    </row>
    <row r="782" spans="1:17">
      <c r="B782" s="49"/>
      <c r="C782" s="50"/>
      <c r="D782" s="51"/>
      <c r="E782" s="53"/>
      <c r="F782" s="49"/>
      <c r="G782" s="52" t="e">
        <f>(VLOOKUP(F782,暑期營隊收費標準!$A$1:$D$87,4,FALSE))</f>
        <v>#N/A</v>
      </c>
      <c r="H782" s="52" t="e">
        <f t="shared" si="158"/>
        <v>#VALUE!</v>
      </c>
      <c r="I782" s="52" t="e">
        <f t="shared" si="159"/>
        <v>#N/A</v>
      </c>
      <c r="J782" s="54"/>
      <c r="K782" s="49" t="e">
        <f t="shared" si="160"/>
        <v>#VALUE!</v>
      </c>
      <c r="L782" s="49" t="e">
        <f t="shared" si="161"/>
        <v>#VALUE!</v>
      </c>
      <c r="N782" s="56"/>
      <c r="O782" s="57"/>
      <c r="P782" s="57"/>
      <c r="Q782" s="57"/>
    </row>
    <row r="783" spans="1:17">
      <c r="A783" s="58"/>
      <c r="B783" s="49"/>
      <c r="C783" s="50"/>
      <c r="D783" s="51"/>
      <c r="G783" s="52" t="e">
        <f>(VLOOKUP(F783,暑期營隊收費標準!$A$1:$D$87,4,FALSE))</f>
        <v>#N/A</v>
      </c>
      <c r="H783" s="52" t="e">
        <f t="shared" si="158"/>
        <v>#VALUE!</v>
      </c>
      <c r="I783" s="52" t="e">
        <f t="shared" si="159"/>
        <v>#N/A</v>
      </c>
      <c r="J783" s="54"/>
      <c r="K783" s="49" t="e">
        <f t="shared" si="160"/>
        <v>#VALUE!</v>
      </c>
      <c r="L783" s="49" t="e">
        <f t="shared" si="161"/>
        <v>#VALUE!</v>
      </c>
      <c r="N783" s="56"/>
      <c r="O783" s="57"/>
      <c r="P783" s="57"/>
      <c r="Q783" s="57"/>
    </row>
    <row r="784" spans="1:17">
      <c r="A784" s="58"/>
      <c r="B784" s="49"/>
      <c r="C784" s="50"/>
      <c r="D784" s="51"/>
      <c r="E784" s="53"/>
      <c r="F784" s="49"/>
      <c r="G784" s="52" t="e">
        <f>(VLOOKUP(F784,暑期營隊收費標準!$A$1:$D$87,4,FALSE))</f>
        <v>#N/A</v>
      </c>
      <c r="H784" s="52" t="e">
        <f t="shared" si="158"/>
        <v>#VALUE!</v>
      </c>
      <c r="I784" s="52" t="e">
        <f t="shared" si="159"/>
        <v>#N/A</v>
      </c>
      <c r="J784" s="54"/>
      <c r="K784" s="49" t="e">
        <f t="shared" si="160"/>
        <v>#VALUE!</v>
      </c>
      <c r="L784" s="49" t="e">
        <f t="shared" si="161"/>
        <v>#VALUE!</v>
      </c>
      <c r="N784" s="56"/>
      <c r="O784" s="57"/>
      <c r="P784" s="57"/>
      <c r="Q784" s="57"/>
    </row>
    <row r="785" spans="1:17">
      <c r="A785" s="58"/>
      <c r="B785" s="49"/>
      <c r="C785" s="50"/>
      <c r="D785" s="51"/>
      <c r="E785" s="53"/>
      <c r="F785" s="49"/>
      <c r="G785" s="52" t="e">
        <f>(VLOOKUP(F785,暑期營隊收費標準!$A$1:$D$87,4,FALSE))</f>
        <v>#N/A</v>
      </c>
      <c r="H785" s="52" t="e">
        <f t="shared" si="158"/>
        <v>#VALUE!</v>
      </c>
      <c r="I785" s="52" t="e">
        <f t="shared" si="159"/>
        <v>#N/A</v>
      </c>
      <c r="J785" s="54"/>
      <c r="K785" s="49" t="e">
        <f t="shared" si="160"/>
        <v>#VALUE!</v>
      </c>
      <c r="L785" s="49" t="e">
        <f t="shared" si="161"/>
        <v>#VALUE!</v>
      </c>
      <c r="N785" s="56"/>
      <c r="O785" s="57"/>
      <c r="P785" s="57"/>
      <c r="Q785" s="57"/>
    </row>
    <row r="786" spans="1:17">
      <c r="B786" s="49"/>
      <c r="C786" s="50"/>
      <c r="D786" s="51"/>
      <c r="E786" s="53"/>
      <c r="F786" s="49"/>
      <c r="G786" s="52" t="e">
        <f>(VLOOKUP(F786,暑期營隊收費標準!$A$1:$D$87,4,FALSE))</f>
        <v>#N/A</v>
      </c>
      <c r="H786" s="52" t="e">
        <f t="shared" si="158"/>
        <v>#VALUE!</v>
      </c>
      <c r="I786" s="52" t="e">
        <f t="shared" si="159"/>
        <v>#N/A</v>
      </c>
      <c r="J786" s="54"/>
      <c r="K786" s="49" t="e">
        <f t="shared" si="160"/>
        <v>#VALUE!</v>
      </c>
      <c r="L786" s="49" t="e">
        <f t="shared" si="161"/>
        <v>#VALUE!</v>
      </c>
      <c r="N786" s="56"/>
      <c r="O786" s="57"/>
      <c r="P786" s="57"/>
      <c r="Q786" s="57"/>
    </row>
    <row r="787" spans="1:17">
      <c r="B787" s="49"/>
      <c r="C787" s="50"/>
      <c r="D787" s="51"/>
      <c r="E787" s="53"/>
      <c r="F787" s="49"/>
      <c r="G787" s="52" t="e">
        <f>(VLOOKUP(F787,暑期營隊收費標準!$A$1:$D$87,4,FALSE))</f>
        <v>#N/A</v>
      </c>
      <c r="H787" s="52" t="e">
        <f t="shared" si="158"/>
        <v>#VALUE!</v>
      </c>
      <c r="I787" s="52" t="e">
        <f t="shared" si="159"/>
        <v>#N/A</v>
      </c>
      <c r="J787" s="54"/>
      <c r="K787" s="49" t="e">
        <f t="shared" si="160"/>
        <v>#VALUE!</v>
      </c>
      <c r="L787" s="49" t="e">
        <f t="shared" si="161"/>
        <v>#VALUE!</v>
      </c>
      <c r="N787" s="56"/>
      <c r="O787" s="57"/>
      <c r="P787" s="57"/>
      <c r="Q787" s="57"/>
    </row>
    <row r="788" spans="1:17">
      <c r="B788" s="49"/>
      <c r="C788" s="50"/>
      <c r="D788" s="51"/>
      <c r="E788" s="53"/>
      <c r="F788" s="49"/>
      <c r="G788" s="52" t="e">
        <f>(VLOOKUP(F788,暑期營隊收費標準!$A$1:$D$87,4,FALSE))</f>
        <v>#N/A</v>
      </c>
      <c r="H788" s="52" t="e">
        <f t="shared" si="158"/>
        <v>#VALUE!</v>
      </c>
      <c r="I788" s="52" t="e">
        <f t="shared" si="159"/>
        <v>#N/A</v>
      </c>
      <c r="J788" s="54"/>
      <c r="K788" s="49" t="e">
        <f t="shared" si="160"/>
        <v>#VALUE!</v>
      </c>
      <c r="L788" s="49" t="e">
        <f t="shared" si="161"/>
        <v>#VALUE!</v>
      </c>
      <c r="N788" s="56"/>
      <c r="O788" s="57"/>
      <c r="P788" s="57"/>
      <c r="Q788" s="57"/>
    </row>
    <row r="789" spans="1:17">
      <c r="B789" s="49"/>
      <c r="C789" s="50"/>
      <c r="D789" s="51"/>
      <c r="E789" s="53"/>
      <c r="F789" s="49"/>
      <c r="G789" s="52" t="e">
        <f>(VLOOKUP(F789,暑期營隊收費標準!$A$1:$D$87,4,FALSE))</f>
        <v>#N/A</v>
      </c>
      <c r="H789" s="52" t="e">
        <f t="shared" si="158"/>
        <v>#VALUE!</v>
      </c>
      <c r="I789" s="52" t="e">
        <f t="shared" si="159"/>
        <v>#N/A</v>
      </c>
      <c r="J789" s="54"/>
      <c r="K789" s="49" t="e">
        <f t="shared" si="160"/>
        <v>#VALUE!</v>
      </c>
      <c r="L789" s="49" t="e">
        <f t="shared" si="161"/>
        <v>#VALUE!</v>
      </c>
      <c r="N789" s="56"/>
      <c r="O789" s="57"/>
      <c r="P789" s="57"/>
      <c r="Q789" s="57"/>
    </row>
    <row r="790" spans="1:17">
      <c r="B790" s="49"/>
      <c r="C790" s="50"/>
      <c r="D790" s="51"/>
      <c r="E790" s="53"/>
      <c r="F790" s="49"/>
      <c r="G790" s="52" t="e">
        <f>(VLOOKUP(F790,暑期營隊收費標準!$A$1:$D$87,4,FALSE))</f>
        <v>#N/A</v>
      </c>
      <c r="H790" s="52" t="e">
        <f t="shared" ref="H790:H793" si="162">IF(ROUNDUP(IF(E790="整天",6,IF(((L790-K790)/(100*2))&gt;6,6,((L790-K790)/(100*2)))),0)=-1,0,ROUNDUP(IF(E790="整天",6,IF(((L790-K790)/(100*2))&gt;6,6,((L790-K790)/(100*2)))),0))</f>
        <v>#VALUE!</v>
      </c>
      <c r="I790" s="52" t="e">
        <f t="shared" ref="I790:I793" si="163">IF(OR(J790="行前訓空調免費",J790="行前訓不需空調",J790="營期間不需空調",J790="非上班時間"),0,G790*H790)</f>
        <v>#N/A</v>
      </c>
      <c r="J790" s="54"/>
      <c r="K790" s="49" t="e">
        <f t="shared" ref="K790:K793" si="164">IF(E790="整天",800,IF(VALUE(LEFT(E790,4))&lt;800,800,VALUE(LEFT(E790,4))))</f>
        <v>#VALUE!</v>
      </c>
      <c r="L790" s="49" t="e">
        <f t="shared" ref="L790:L793" si="165">IF(E790="整天",2200,IF(VALUE(RIGHT(E790,4))&gt;2200,2200,VALUE(RIGHT(E790,4))))</f>
        <v>#VALUE!</v>
      </c>
      <c r="N790" s="56"/>
      <c r="O790" s="57"/>
      <c r="P790" s="57"/>
      <c r="Q790" s="57"/>
    </row>
    <row r="791" spans="1:17">
      <c r="B791" s="49"/>
      <c r="C791" s="50"/>
      <c r="D791" s="51"/>
      <c r="E791" s="53"/>
      <c r="F791" s="49"/>
      <c r="G791" s="52" t="e">
        <f>(VLOOKUP(F791,暑期營隊收費標準!$A$1:$D$87,4,FALSE))</f>
        <v>#N/A</v>
      </c>
      <c r="H791" s="52" t="e">
        <f t="shared" si="162"/>
        <v>#VALUE!</v>
      </c>
      <c r="I791" s="52" t="e">
        <f t="shared" si="163"/>
        <v>#N/A</v>
      </c>
      <c r="J791" s="54"/>
      <c r="K791" s="49" t="e">
        <f t="shared" si="164"/>
        <v>#VALUE!</v>
      </c>
      <c r="L791" s="49" t="e">
        <f t="shared" si="165"/>
        <v>#VALUE!</v>
      </c>
      <c r="N791" s="56"/>
      <c r="O791" s="57"/>
      <c r="P791" s="57"/>
      <c r="Q791" s="57"/>
    </row>
    <row r="792" spans="1:17">
      <c r="B792" s="49"/>
      <c r="C792" s="50"/>
      <c r="D792" s="51"/>
      <c r="E792" s="53"/>
      <c r="F792" s="49"/>
      <c r="G792" s="52" t="e">
        <f>(VLOOKUP(F792,暑期營隊收費標準!$A$1:$D$87,4,FALSE))</f>
        <v>#N/A</v>
      </c>
      <c r="H792" s="52" t="e">
        <f t="shared" si="162"/>
        <v>#VALUE!</v>
      </c>
      <c r="I792" s="52" t="e">
        <f t="shared" si="163"/>
        <v>#N/A</v>
      </c>
      <c r="J792" s="54"/>
      <c r="K792" s="49" t="e">
        <f t="shared" si="164"/>
        <v>#VALUE!</v>
      </c>
      <c r="L792" s="49" t="e">
        <f t="shared" si="165"/>
        <v>#VALUE!</v>
      </c>
      <c r="N792" s="56"/>
      <c r="O792" s="57"/>
      <c r="P792" s="57"/>
      <c r="Q792" s="57"/>
    </row>
    <row r="793" spans="1:17">
      <c r="B793" s="49"/>
      <c r="C793" s="50"/>
      <c r="D793" s="51"/>
      <c r="E793" s="53"/>
      <c r="F793" s="49"/>
      <c r="G793" s="52" t="e">
        <f>(VLOOKUP(F793,暑期營隊收費標準!$A$1:$D$87,4,FALSE))</f>
        <v>#N/A</v>
      </c>
      <c r="H793" s="52" t="e">
        <f t="shared" si="162"/>
        <v>#VALUE!</v>
      </c>
      <c r="I793" s="52" t="e">
        <f t="shared" si="163"/>
        <v>#N/A</v>
      </c>
      <c r="J793" s="54"/>
      <c r="K793" s="49" t="e">
        <f t="shared" si="164"/>
        <v>#VALUE!</v>
      </c>
      <c r="L793" s="49" t="e">
        <f t="shared" si="165"/>
        <v>#VALUE!</v>
      </c>
      <c r="N793" s="56"/>
      <c r="O793" s="57"/>
      <c r="P793" s="57"/>
      <c r="Q793" s="57"/>
    </row>
    <row r="794" spans="1:17">
      <c r="A794" s="58"/>
      <c r="B794" s="49"/>
      <c r="C794" s="50"/>
      <c r="E794" s="53"/>
      <c r="F794" s="49"/>
    </row>
    <row r="795" spans="1:17">
      <c r="A795" s="58"/>
      <c r="B795" s="49"/>
      <c r="E795" s="53"/>
      <c r="F795" s="49"/>
    </row>
    <row r="796" spans="1:17">
      <c r="A796" s="58"/>
      <c r="B796" s="49"/>
      <c r="C796" s="50"/>
      <c r="F796" s="49"/>
    </row>
    <row r="797" spans="1:17">
      <c r="A797" s="58"/>
      <c r="B797" s="49"/>
      <c r="C797" s="50"/>
      <c r="E797" s="53"/>
      <c r="F797" s="49"/>
    </row>
    <row r="798" spans="1:17">
      <c r="A798" s="58"/>
      <c r="B798" s="49"/>
      <c r="E798" s="53"/>
      <c r="F798" s="49"/>
    </row>
  </sheetData>
  <autoFilter ref="A1:M793">
    <filterColumn colId="1"/>
    <filterColumn colId="2"/>
    <filterColumn colId="5"/>
    <sortState ref="A236:M781">
      <sortCondition ref="D1:D839"/>
    </sortState>
  </autoFilter>
  <sortState ref="B729:L869">
    <sortCondition ref="C729:C869"/>
    <sortCondition ref="E729:E869"/>
    <sortCondition ref="F729:F869"/>
  </sortState>
  <dataConsolidate/>
  <phoneticPr fontId="1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E90"/>
  <sheetViews>
    <sheetView tabSelected="1" workbookViewId="0">
      <selection activeCell="L78" sqref="L78"/>
    </sheetView>
  </sheetViews>
  <sheetFormatPr defaultRowHeight="16.5"/>
  <cols>
    <col min="1" max="1" width="18.375" bestFit="1" customWidth="1"/>
    <col min="2" max="2" width="6.5" bestFit="1" customWidth="1"/>
    <col min="3" max="3" width="6.5" style="16" hidden="1" customWidth="1"/>
    <col min="4" max="4" width="9" style="7"/>
    <col min="5" max="5" width="4.5" style="6" hidden="1" customWidth="1"/>
  </cols>
  <sheetData>
    <row r="1" spans="1:5" s="1" customFormat="1" ht="14.25">
      <c r="A1" s="9" t="s">
        <v>31</v>
      </c>
      <c r="B1" s="9" t="s">
        <v>82</v>
      </c>
      <c r="C1" s="9"/>
      <c r="D1" s="10" t="s">
        <v>108</v>
      </c>
      <c r="E1" s="32"/>
    </row>
    <row r="2" spans="1:5">
      <c r="A2" s="11" t="s">
        <v>29</v>
      </c>
      <c r="B2" s="11">
        <v>3000</v>
      </c>
      <c r="C2" s="11"/>
      <c r="D2" s="12">
        <f t="shared" ref="D2:D33" si="0">B2*E2</f>
        <v>1500</v>
      </c>
      <c r="E2" s="6">
        <v>0.5</v>
      </c>
    </row>
    <row r="3" spans="1:5">
      <c r="A3" s="11" t="s">
        <v>57</v>
      </c>
      <c r="B3" s="11">
        <v>2500</v>
      </c>
      <c r="C3" s="11"/>
      <c r="D3" s="12">
        <f t="shared" si="0"/>
        <v>1250</v>
      </c>
      <c r="E3" s="6">
        <v>0.5</v>
      </c>
    </row>
    <row r="4" spans="1:5">
      <c r="A4" s="11" t="s">
        <v>32</v>
      </c>
      <c r="B4" s="11">
        <v>600</v>
      </c>
      <c r="C4" s="11"/>
      <c r="D4" s="12">
        <f t="shared" si="0"/>
        <v>300</v>
      </c>
      <c r="E4" s="6">
        <v>0.5</v>
      </c>
    </row>
    <row r="5" spans="1:5">
      <c r="A5" s="11" t="s">
        <v>33</v>
      </c>
      <c r="B5" s="11">
        <v>600</v>
      </c>
      <c r="C5" s="11"/>
      <c r="D5" s="12">
        <f t="shared" si="0"/>
        <v>300</v>
      </c>
      <c r="E5" s="6">
        <v>0.5</v>
      </c>
    </row>
    <row r="6" spans="1:5">
      <c r="A6" s="11" t="s">
        <v>36</v>
      </c>
      <c r="B6" s="11">
        <v>500</v>
      </c>
      <c r="C6" s="11"/>
      <c r="D6" s="12">
        <f t="shared" si="0"/>
        <v>250</v>
      </c>
      <c r="E6" s="6">
        <v>0.5</v>
      </c>
    </row>
    <row r="7" spans="1:5">
      <c r="A7" s="11" t="s">
        <v>34</v>
      </c>
      <c r="B7" s="11">
        <v>600</v>
      </c>
      <c r="C7" s="11"/>
      <c r="D7" s="12">
        <f t="shared" si="0"/>
        <v>300</v>
      </c>
      <c r="E7" s="6">
        <v>0.5</v>
      </c>
    </row>
    <row r="8" spans="1:5">
      <c r="A8" s="11" t="s">
        <v>35</v>
      </c>
      <c r="B8" s="11">
        <v>600</v>
      </c>
      <c r="C8" s="11"/>
      <c r="D8" s="12">
        <f t="shared" si="0"/>
        <v>300</v>
      </c>
      <c r="E8" s="6">
        <v>0.5</v>
      </c>
    </row>
    <row r="9" spans="1:5">
      <c r="A9" s="11" t="s">
        <v>37</v>
      </c>
      <c r="B9" s="11">
        <v>500</v>
      </c>
      <c r="C9" s="11"/>
      <c r="D9" s="12">
        <f t="shared" si="0"/>
        <v>250</v>
      </c>
      <c r="E9" s="6">
        <v>0.5</v>
      </c>
    </row>
    <row r="10" spans="1:5" s="6" customFormat="1">
      <c r="A10" s="13" t="s">
        <v>109</v>
      </c>
      <c r="B10" s="13">
        <v>600</v>
      </c>
      <c r="C10" s="13"/>
      <c r="D10" s="12">
        <f t="shared" si="0"/>
        <v>300</v>
      </c>
      <c r="E10" s="6">
        <v>0.5</v>
      </c>
    </row>
    <row r="11" spans="1:5">
      <c r="A11" s="13" t="s">
        <v>110</v>
      </c>
      <c r="B11" s="11">
        <v>600</v>
      </c>
      <c r="C11" s="11"/>
      <c r="D11" s="12">
        <f t="shared" si="0"/>
        <v>300</v>
      </c>
      <c r="E11" s="6">
        <v>0.5</v>
      </c>
    </row>
    <row r="12" spans="1:5">
      <c r="A12" s="11" t="s">
        <v>97</v>
      </c>
      <c r="B12" s="11">
        <v>600</v>
      </c>
      <c r="C12" s="11"/>
      <c r="D12" s="12">
        <f t="shared" si="0"/>
        <v>300</v>
      </c>
      <c r="E12" s="6">
        <v>0.5</v>
      </c>
    </row>
    <row r="13" spans="1:5">
      <c r="A13" s="11" t="s">
        <v>98</v>
      </c>
      <c r="B13" s="11">
        <v>600</v>
      </c>
      <c r="C13" s="11"/>
      <c r="D13" s="12">
        <f t="shared" si="0"/>
        <v>300</v>
      </c>
      <c r="E13" s="6">
        <v>0.5</v>
      </c>
    </row>
    <row r="14" spans="1:5">
      <c r="A14" s="11" t="s">
        <v>38</v>
      </c>
      <c r="B14" s="11">
        <v>600</v>
      </c>
      <c r="C14" s="11"/>
      <c r="D14" s="12">
        <f t="shared" si="0"/>
        <v>300</v>
      </c>
      <c r="E14" s="6">
        <v>0.5</v>
      </c>
    </row>
    <row r="15" spans="1:5">
      <c r="A15" s="13" t="s">
        <v>39</v>
      </c>
      <c r="B15" s="13">
        <v>600</v>
      </c>
      <c r="C15" s="13"/>
      <c r="D15" s="12">
        <f t="shared" si="0"/>
        <v>300</v>
      </c>
      <c r="E15" s="6">
        <v>0.5</v>
      </c>
    </row>
    <row r="16" spans="1:5">
      <c r="A16" s="13" t="s">
        <v>40</v>
      </c>
      <c r="B16" s="13">
        <v>500</v>
      </c>
      <c r="C16" s="13"/>
      <c r="D16" s="14">
        <f t="shared" si="0"/>
        <v>250</v>
      </c>
      <c r="E16" s="6">
        <v>0.5</v>
      </c>
    </row>
    <row r="17" spans="1:5">
      <c r="A17" s="13" t="s">
        <v>41</v>
      </c>
      <c r="B17" s="13">
        <v>1000</v>
      </c>
      <c r="C17" s="13"/>
      <c r="D17" s="12">
        <f t="shared" si="0"/>
        <v>500</v>
      </c>
      <c r="E17" s="6">
        <v>0.5</v>
      </c>
    </row>
    <row r="18" spans="1:5">
      <c r="A18" s="13" t="s">
        <v>42</v>
      </c>
      <c r="B18" s="13">
        <v>500</v>
      </c>
      <c r="C18" s="13"/>
      <c r="D18" s="12">
        <f t="shared" si="0"/>
        <v>250</v>
      </c>
      <c r="E18" s="6">
        <v>0.5</v>
      </c>
    </row>
    <row r="19" spans="1:5">
      <c r="A19" s="13" t="s">
        <v>43</v>
      </c>
      <c r="B19" s="13">
        <v>500</v>
      </c>
      <c r="C19" s="13"/>
      <c r="D19" s="12">
        <f t="shared" si="0"/>
        <v>250</v>
      </c>
      <c r="E19" s="6">
        <v>0.5</v>
      </c>
    </row>
    <row r="20" spans="1:5">
      <c r="A20" s="13" t="s">
        <v>44</v>
      </c>
      <c r="B20" s="13">
        <v>500</v>
      </c>
      <c r="C20" s="13"/>
      <c r="D20" s="12">
        <f t="shared" si="0"/>
        <v>250</v>
      </c>
      <c r="E20" s="6">
        <v>0.5</v>
      </c>
    </row>
    <row r="21" spans="1:5">
      <c r="A21" s="13" t="s">
        <v>87</v>
      </c>
      <c r="B21" s="11">
        <v>500</v>
      </c>
      <c r="C21" s="11"/>
      <c r="D21" s="12">
        <f t="shared" si="0"/>
        <v>250</v>
      </c>
      <c r="E21" s="6">
        <v>0.5</v>
      </c>
    </row>
    <row r="22" spans="1:5">
      <c r="A22" s="13" t="s">
        <v>88</v>
      </c>
      <c r="B22" s="11">
        <v>500</v>
      </c>
      <c r="C22" s="11"/>
      <c r="D22" s="12">
        <f t="shared" si="0"/>
        <v>250</v>
      </c>
      <c r="E22" s="6">
        <v>0.5</v>
      </c>
    </row>
    <row r="23" spans="1:5">
      <c r="A23" s="13" t="s">
        <v>89</v>
      </c>
      <c r="B23" s="11">
        <v>500</v>
      </c>
      <c r="C23" s="11"/>
      <c r="D23" s="12">
        <f t="shared" si="0"/>
        <v>250</v>
      </c>
      <c r="E23" s="6">
        <v>0.5</v>
      </c>
    </row>
    <row r="24" spans="1:5">
      <c r="A24" s="13" t="s">
        <v>90</v>
      </c>
      <c r="B24" s="11">
        <v>500</v>
      </c>
      <c r="C24" s="11"/>
      <c r="D24" s="12">
        <f t="shared" si="0"/>
        <v>250</v>
      </c>
      <c r="E24" s="6">
        <v>0.5</v>
      </c>
    </row>
    <row r="25" spans="1:5">
      <c r="A25" s="13" t="s">
        <v>91</v>
      </c>
      <c r="B25" s="11">
        <v>500</v>
      </c>
      <c r="C25" s="11"/>
      <c r="D25" s="12">
        <f t="shared" si="0"/>
        <v>250</v>
      </c>
      <c r="E25" s="6">
        <v>0.5</v>
      </c>
    </row>
    <row r="26" spans="1:5">
      <c r="A26" s="13" t="s">
        <v>92</v>
      </c>
      <c r="B26" s="11">
        <v>600</v>
      </c>
      <c r="C26" s="11"/>
      <c r="D26" s="12">
        <f t="shared" si="0"/>
        <v>300</v>
      </c>
      <c r="E26" s="6">
        <v>0.5</v>
      </c>
    </row>
    <row r="27" spans="1:5">
      <c r="A27" s="13" t="s">
        <v>45</v>
      </c>
      <c r="B27" s="13">
        <v>1100</v>
      </c>
      <c r="C27" s="13"/>
      <c r="D27" s="12">
        <f t="shared" si="0"/>
        <v>550</v>
      </c>
      <c r="E27" s="6">
        <v>0.5</v>
      </c>
    </row>
    <row r="28" spans="1:5">
      <c r="A28" s="13" t="s">
        <v>46</v>
      </c>
      <c r="B28" s="13">
        <v>1100</v>
      </c>
      <c r="C28" s="13"/>
      <c r="D28" s="12">
        <f t="shared" si="0"/>
        <v>550</v>
      </c>
      <c r="E28" s="6">
        <v>0.5</v>
      </c>
    </row>
    <row r="29" spans="1:5">
      <c r="A29" s="13" t="s">
        <v>47</v>
      </c>
      <c r="B29" s="13">
        <v>500</v>
      </c>
      <c r="C29" s="13"/>
      <c r="D29" s="12">
        <f t="shared" si="0"/>
        <v>250</v>
      </c>
      <c r="E29" s="6">
        <v>0.5</v>
      </c>
    </row>
    <row r="30" spans="1:5">
      <c r="A30" s="13" t="s">
        <v>48</v>
      </c>
      <c r="B30" s="13">
        <v>500</v>
      </c>
      <c r="C30" s="13"/>
      <c r="D30" s="12">
        <f t="shared" si="0"/>
        <v>250</v>
      </c>
      <c r="E30" s="6">
        <v>0.5</v>
      </c>
    </row>
    <row r="31" spans="1:5">
      <c r="A31" s="13" t="s">
        <v>93</v>
      </c>
      <c r="B31" s="13">
        <v>500</v>
      </c>
      <c r="C31" s="13"/>
      <c r="D31" s="12">
        <f t="shared" si="0"/>
        <v>250</v>
      </c>
      <c r="E31" s="6">
        <v>0.5</v>
      </c>
    </row>
    <row r="32" spans="1:5">
      <c r="A32" s="11" t="s">
        <v>49</v>
      </c>
      <c r="B32" s="11">
        <v>500</v>
      </c>
      <c r="C32" s="11"/>
      <c r="D32" s="12">
        <f t="shared" si="0"/>
        <v>250</v>
      </c>
      <c r="E32" s="6">
        <v>0.5</v>
      </c>
    </row>
    <row r="33" spans="1:5">
      <c r="A33" s="11" t="s">
        <v>50</v>
      </c>
      <c r="B33" s="11">
        <v>500</v>
      </c>
      <c r="C33" s="11"/>
      <c r="D33" s="12">
        <f t="shared" si="0"/>
        <v>250</v>
      </c>
      <c r="E33" s="6">
        <v>0.5</v>
      </c>
    </row>
    <row r="34" spans="1:5">
      <c r="A34" s="11" t="s">
        <v>51</v>
      </c>
      <c r="B34" s="11">
        <v>500</v>
      </c>
      <c r="C34" s="11"/>
      <c r="D34" s="12">
        <f t="shared" ref="D34:D65" si="1">B34*E34</f>
        <v>250</v>
      </c>
      <c r="E34" s="6">
        <v>0.5</v>
      </c>
    </row>
    <row r="35" spans="1:5" s="16" customFormat="1">
      <c r="A35" s="11" t="s">
        <v>111</v>
      </c>
      <c r="B35" s="11">
        <v>500</v>
      </c>
      <c r="C35" s="11"/>
      <c r="D35" s="12">
        <f t="shared" si="1"/>
        <v>250</v>
      </c>
      <c r="E35" s="6">
        <v>0.5</v>
      </c>
    </row>
    <row r="36" spans="1:5">
      <c r="A36" s="11" t="s">
        <v>53</v>
      </c>
      <c r="B36" s="11">
        <v>500</v>
      </c>
      <c r="C36" s="11"/>
      <c r="D36" s="12">
        <f t="shared" si="1"/>
        <v>250</v>
      </c>
      <c r="E36" s="6">
        <v>0.5</v>
      </c>
    </row>
    <row r="37" spans="1:5">
      <c r="A37" s="11" t="s">
        <v>52</v>
      </c>
      <c r="B37" s="11">
        <v>500</v>
      </c>
      <c r="C37" s="11"/>
      <c r="D37" s="12">
        <f t="shared" si="1"/>
        <v>250</v>
      </c>
      <c r="E37" s="6">
        <v>0.5</v>
      </c>
    </row>
    <row r="38" spans="1:5">
      <c r="A38" s="11" t="s">
        <v>54</v>
      </c>
      <c r="B38" s="11">
        <v>1250</v>
      </c>
      <c r="C38" s="11"/>
      <c r="D38" s="12">
        <f t="shared" si="1"/>
        <v>625</v>
      </c>
      <c r="E38" s="6">
        <v>0.5</v>
      </c>
    </row>
    <row r="39" spans="1:5">
      <c r="A39" s="11" t="s">
        <v>55</v>
      </c>
      <c r="B39" s="11">
        <v>1250</v>
      </c>
      <c r="C39" s="11"/>
      <c r="D39" s="12">
        <f t="shared" si="1"/>
        <v>625</v>
      </c>
      <c r="E39" s="6">
        <v>0.5</v>
      </c>
    </row>
    <row r="40" spans="1:5">
      <c r="A40" s="11" t="s">
        <v>56</v>
      </c>
      <c r="B40" s="11">
        <v>600</v>
      </c>
      <c r="C40" s="11"/>
      <c r="D40" s="12">
        <f t="shared" si="1"/>
        <v>300</v>
      </c>
      <c r="E40" s="6">
        <v>0.5</v>
      </c>
    </row>
    <row r="41" spans="1:5">
      <c r="A41" s="11" t="s">
        <v>58</v>
      </c>
      <c r="B41" s="11">
        <v>500</v>
      </c>
      <c r="C41" s="11"/>
      <c r="D41" s="12">
        <f t="shared" si="1"/>
        <v>250</v>
      </c>
      <c r="E41" s="6">
        <v>0.5</v>
      </c>
    </row>
    <row r="42" spans="1:5">
      <c r="A42" s="11" t="s">
        <v>59</v>
      </c>
      <c r="B42" s="11">
        <v>500</v>
      </c>
      <c r="C42" s="11"/>
      <c r="D42" s="12">
        <f t="shared" si="1"/>
        <v>250</v>
      </c>
      <c r="E42" s="6">
        <v>0.5</v>
      </c>
    </row>
    <row r="43" spans="1:5" s="16" customFormat="1">
      <c r="A43" s="11" t="s">
        <v>104</v>
      </c>
      <c r="B43" s="11">
        <v>600</v>
      </c>
      <c r="C43" s="11"/>
      <c r="D43" s="12">
        <f t="shared" si="1"/>
        <v>300</v>
      </c>
      <c r="E43" s="6">
        <v>0.5</v>
      </c>
    </row>
    <row r="44" spans="1:5">
      <c r="A44" s="11" t="s">
        <v>60</v>
      </c>
      <c r="B44" s="11">
        <v>500</v>
      </c>
      <c r="C44" s="11"/>
      <c r="D44" s="12">
        <f t="shared" si="1"/>
        <v>250</v>
      </c>
      <c r="E44" s="6">
        <v>0.5</v>
      </c>
    </row>
    <row r="45" spans="1:5">
      <c r="A45" s="11" t="s">
        <v>61</v>
      </c>
      <c r="B45" s="11">
        <v>500</v>
      </c>
      <c r="C45" s="11"/>
      <c r="D45" s="12">
        <f t="shared" si="1"/>
        <v>250</v>
      </c>
      <c r="E45" s="6">
        <v>0.5</v>
      </c>
    </row>
    <row r="46" spans="1:5">
      <c r="A46" s="11" t="s">
        <v>62</v>
      </c>
      <c r="B46" s="11">
        <v>500</v>
      </c>
      <c r="C46" s="11"/>
      <c r="D46" s="12">
        <f t="shared" si="1"/>
        <v>250</v>
      </c>
      <c r="E46" s="6">
        <v>0.5</v>
      </c>
    </row>
    <row r="47" spans="1:5">
      <c r="A47" s="11" t="s">
        <v>63</v>
      </c>
      <c r="B47" s="11">
        <v>500</v>
      </c>
      <c r="C47" s="11"/>
      <c r="D47" s="12">
        <f t="shared" si="1"/>
        <v>250</v>
      </c>
      <c r="E47" s="6">
        <v>0.5</v>
      </c>
    </row>
    <row r="48" spans="1:5">
      <c r="A48" s="11" t="s">
        <v>64</v>
      </c>
      <c r="B48" s="11">
        <v>500</v>
      </c>
      <c r="C48" s="11"/>
      <c r="D48" s="12">
        <f t="shared" si="1"/>
        <v>250</v>
      </c>
      <c r="E48" s="6">
        <v>0.5</v>
      </c>
    </row>
    <row r="49" spans="1:5">
      <c r="A49" s="11" t="s">
        <v>65</v>
      </c>
      <c r="B49" s="11">
        <v>500</v>
      </c>
      <c r="C49" s="11"/>
      <c r="D49" s="12">
        <f t="shared" si="1"/>
        <v>250</v>
      </c>
      <c r="E49" s="6">
        <v>0.5</v>
      </c>
    </row>
    <row r="50" spans="1:5">
      <c r="A50" s="11" t="s">
        <v>66</v>
      </c>
      <c r="B50" s="11">
        <v>500</v>
      </c>
      <c r="C50" s="11"/>
      <c r="D50" s="12">
        <f t="shared" si="1"/>
        <v>250</v>
      </c>
      <c r="E50" s="6">
        <v>0.5</v>
      </c>
    </row>
    <row r="51" spans="1:5">
      <c r="A51" s="11" t="s">
        <v>85</v>
      </c>
      <c r="B51" s="11">
        <v>11250</v>
      </c>
      <c r="C51" s="11"/>
      <c r="D51" s="12">
        <f t="shared" si="1"/>
        <v>5625</v>
      </c>
      <c r="E51" s="6">
        <v>0.5</v>
      </c>
    </row>
    <row r="52" spans="1:5">
      <c r="A52" s="11" t="s">
        <v>86</v>
      </c>
      <c r="B52" s="11">
        <v>7500</v>
      </c>
      <c r="C52" s="11"/>
      <c r="D52" s="12">
        <f t="shared" si="1"/>
        <v>3750</v>
      </c>
      <c r="E52" s="6">
        <v>0.5</v>
      </c>
    </row>
    <row r="53" spans="1:5">
      <c r="A53" s="11" t="s">
        <v>112</v>
      </c>
      <c r="B53" s="11">
        <v>2250</v>
      </c>
      <c r="C53" s="11"/>
      <c r="D53" s="12">
        <f t="shared" si="1"/>
        <v>1125</v>
      </c>
      <c r="E53" s="6">
        <v>0.5</v>
      </c>
    </row>
    <row r="54" spans="1:5">
      <c r="A54" s="11" t="s">
        <v>114</v>
      </c>
      <c r="B54" s="11">
        <v>2250</v>
      </c>
      <c r="C54" s="11"/>
      <c r="D54" s="12">
        <f t="shared" si="1"/>
        <v>1125</v>
      </c>
      <c r="E54" s="6">
        <v>0.5</v>
      </c>
    </row>
    <row r="55" spans="1:5">
      <c r="A55" s="11" t="s">
        <v>115</v>
      </c>
      <c r="B55" s="11">
        <v>2250</v>
      </c>
      <c r="C55" s="11"/>
      <c r="D55" s="12">
        <f t="shared" si="1"/>
        <v>1125</v>
      </c>
      <c r="E55" s="6">
        <v>0.5</v>
      </c>
    </row>
    <row r="56" spans="1:5">
      <c r="A56" s="11" t="s">
        <v>116</v>
      </c>
      <c r="B56" s="11">
        <v>2250</v>
      </c>
      <c r="C56" s="11"/>
      <c r="D56" s="12">
        <f t="shared" si="1"/>
        <v>1125</v>
      </c>
      <c r="E56" s="6">
        <v>0.5</v>
      </c>
    </row>
    <row r="57" spans="1:5">
      <c r="A57" s="11" t="s">
        <v>117</v>
      </c>
      <c r="B57" s="11">
        <v>800</v>
      </c>
      <c r="C57" s="11"/>
      <c r="D57" s="12">
        <f t="shared" si="1"/>
        <v>400</v>
      </c>
      <c r="E57" s="6">
        <v>0.5</v>
      </c>
    </row>
    <row r="58" spans="1:5">
      <c r="A58" s="11" t="s">
        <v>113</v>
      </c>
      <c r="B58" s="11">
        <v>600</v>
      </c>
      <c r="C58" s="11"/>
      <c r="D58" s="12">
        <f t="shared" si="1"/>
        <v>300</v>
      </c>
      <c r="E58" s="6">
        <v>0.5</v>
      </c>
    </row>
    <row r="59" spans="1:5">
      <c r="A59" s="11" t="s">
        <v>118</v>
      </c>
      <c r="B59" s="11">
        <v>600</v>
      </c>
      <c r="C59" s="11"/>
      <c r="D59" s="12">
        <f t="shared" si="1"/>
        <v>300</v>
      </c>
      <c r="E59" s="6">
        <v>0.5</v>
      </c>
    </row>
    <row r="60" spans="1:5">
      <c r="A60" s="11" t="s">
        <v>119</v>
      </c>
      <c r="B60" s="11">
        <v>600</v>
      </c>
      <c r="C60" s="11"/>
      <c r="D60" s="12">
        <f t="shared" si="1"/>
        <v>300</v>
      </c>
      <c r="E60" s="6">
        <v>0.5</v>
      </c>
    </row>
    <row r="61" spans="1:5">
      <c r="A61" s="11" t="s">
        <v>120</v>
      </c>
      <c r="B61" s="11">
        <v>600</v>
      </c>
      <c r="C61" s="11"/>
      <c r="D61" s="12">
        <f t="shared" si="1"/>
        <v>300</v>
      </c>
      <c r="E61" s="6">
        <v>0.5</v>
      </c>
    </row>
    <row r="62" spans="1:5">
      <c r="A62" s="11" t="s">
        <v>121</v>
      </c>
      <c r="B62" s="11">
        <v>600</v>
      </c>
      <c r="C62" s="11"/>
      <c r="D62" s="12">
        <f t="shared" si="1"/>
        <v>300</v>
      </c>
      <c r="E62" s="6">
        <v>0.5</v>
      </c>
    </row>
    <row r="63" spans="1:5">
      <c r="A63" s="11" t="s">
        <v>122</v>
      </c>
      <c r="B63" s="11">
        <v>600</v>
      </c>
      <c r="C63" s="11"/>
      <c r="D63" s="12">
        <f t="shared" si="1"/>
        <v>300</v>
      </c>
      <c r="E63" s="6">
        <v>0.5</v>
      </c>
    </row>
    <row r="64" spans="1:5">
      <c r="A64" s="11" t="s">
        <v>123</v>
      </c>
      <c r="B64" s="11">
        <v>700</v>
      </c>
      <c r="C64" s="11"/>
      <c r="D64" s="12">
        <f t="shared" si="1"/>
        <v>350</v>
      </c>
      <c r="E64" s="6">
        <v>0.5</v>
      </c>
    </row>
    <row r="65" spans="1:5">
      <c r="A65" s="15" t="s">
        <v>68</v>
      </c>
      <c r="B65" s="15">
        <v>0</v>
      </c>
      <c r="C65" s="15"/>
      <c r="D65" s="12">
        <f t="shared" si="1"/>
        <v>0</v>
      </c>
      <c r="E65" s="6">
        <v>0.5</v>
      </c>
    </row>
    <row r="66" spans="1:5" s="6" customFormat="1">
      <c r="A66" s="15" t="s">
        <v>96</v>
      </c>
      <c r="B66" s="15">
        <v>0</v>
      </c>
      <c r="C66" s="15"/>
      <c r="D66" s="12">
        <f t="shared" ref="D66:D67" si="2">B66*E66</f>
        <v>0</v>
      </c>
      <c r="E66" s="6">
        <v>0.5</v>
      </c>
    </row>
    <row r="67" spans="1:5" s="6" customFormat="1">
      <c r="A67" s="15" t="s">
        <v>81</v>
      </c>
      <c r="B67" s="15">
        <v>0</v>
      </c>
      <c r="C67" s="15"/>
      <c r="D67" s="12">
        <f t="shared" si="2"/>
        <v>0</v>
      </c>
      <c r="E67" s="6">
        <v>0.5</v>
      </c>
    </row>
    <row r="68" spans="1:5" s="6" customFormat="1">
      <c r="A68" s="15" t="s">
        <v>79</v>
      </c>
      <c r="B68" s="15">
        <v>0</v>
      </c>
      <c r="C68" s="15"/>
      <c r="D68" s="12">
        <f t="shared" ref="D68:D90" si="3">B68*E68</f>
        <v>0</v>
      </c>
      <c r="E68" s="6">
        <v>0.5</v>
      </c>
    </row>
    <row r="69" spans="1:5" s="6" customFormat="1">
      <c r="A69" s="15" t="s">
        <v>70</v>
      </c>
      <c r="B69" s="15">
        <v>4000</v>
      </c>
      <c r="C69" s="15"/>
      <c r="D69" s="12">
        <f t="shared" si="3"/>
        <v>2000</v>
      </c>
      <c r="E69" s="6">
        <v>0.5</v>
      </c>
    </row>
    <row r="70" spans="1:5" s="6" customFormat="1">
      <c r="A70" s="15" t="s">
        <v>80</v>
      </c>
      <c r="B70" s="15">
        <v>4000</v>
      </c>
      <c r="C70" s="15"/>
      <c r="D70" s="12">
        <f t="shared" si="3"/>
        <v>2000</v>
      </c>
      <c r="E70" s="6">
        <v>0.5</v>
      </c>
    </row>
    <row r="71" spans="1:5">
      <c r="A71" s="15" t="s">
        <v>67</v>
      </c>
      <c r="B71" s="15">
        <v>0</v>
      </c>
      <c r="C71" s="15"/>
      <c r="D71" s="12">
        <f t="shared" si="3"/>
        <v>0</v>
      </c>
      <c r="E71" s="6">
        <v>0.5</v>
      </c>
    </row>
    <row r="72" spans="1:5" s="6" customFormat="1">
      <c r="A72" s="15" t="s">
        <v>84</v>
      </c>
      <c r="B72" s="15">
        <v>2250</v>
      </c>
      <c r="C72" s="15"/>
      <c r="D72" s="12">
        <f t="shared" si="3"/>
        <v>1125</v>
      </c>
      <c r="E72" s="6">
        <v>0.5</v>
      </c>
    </row>
    <row r="73" spans="1:5" s="6" customFormat="1">
      <c r="A73" s="15" t="s">
        <v>76</v>
      </c>
      <c r="B73" s="15">
        <v>2000</v>
      </c>
      <c r="C73" s="15"/>
      <c r="D73" s="12">
        <f t="shared" si="3"/>
        <v>1000</v>
      </c>
      <c r="E73" s="6">
        <v>0.5</v>
      </c>
    </row>
    <row r="74" spans="1:5" s="6" customFormat="1">
      <c r="A74" s="15" t="s">
        <v>103</v>
      </c>
      <c r="B74" s="15">
        <v>2000</v>
      </c>
      <c r="C74" s="15"/>
      <c r="D74" s="12">
        <f t="shared" si="3"/>
        <v>1000</v>
      </c>
      <c r="E74" s="6">
        <v>0.5</v>
      </c>
    </row>
    <row r="75" spans="1:5" s="6" customFormat="1">
      <c r="A75" s="15" t="s">
        <v>16</v>
      </c>
      <c r="B75" s="15">
        <v>2000</v>
      </c>
      <c r="C75" s="15"/>
      <c r="D75" s="12">
        <f t="shared" si="3"/>
        <v>1000</v>
      </c>
      <c r="E75" s="6">
        <v>0.5</v>
      </c>
    </row>
    <row r="76" spans="1:5" s="6" customFormat="1">
      <c r="A76" s="15" t="s">
        <v>77</v>
      </c>
      <c r="B76" s="15">
        <v>1000</v>
      </c>
      <c r="C76" s="15"/>
      <c r="D76" s="12">
        <f t="shared" si="3"/>
        <v>500</v>
      </c>
      <c r="E76" s="6">
        <v>0.5</v>
      </c>
    </row>
    <row r="77" spans="1:5" s="6" customFormat="1">
      <c r="A77" s="15" t="s">
        <v>94</v>
      </c>
      <c r="B77" s="15">
        <v>1000</v>
      </c>
      <c r="C77" s="15"/>
      <c r="D77" s="12">
        <f t="shared" si="3"/>
        <v>500</v>
      </c>
      <c r="E77" s="6">
        <v>0.5</v>
      </c>
    </row>
    <row r="78" spans="1:5" s="6" customFormat="1">
      <c r="A78" s="15" t="s">
        <v>71</v>
      </c>
      <c r="B78" s="15">
        <v>1000</v>
      </c>
      <c r="C78" s="15"/>
      <c r="D78" s="12">
        <f t="shared" si="3"/>
        <v>500</v>
      </c>
      <c r="E78" s="6">
        <v>0.5</v>
      </c>
    </row>
    <row r="79" spans="1:5" s="6" customFormat="1">
      <c r="A79" s="15" t="s">
        <v>73</v>
      </c>
      <c r="B79" s="15">
        <v>1000</v>
      </c>
      <c r="C79" s="15"/>
      <c r="D79" s="12">
        <f t="shared" si="3"/>
        <v>500</v>
      </c>
      <c r="E79" s="6">
        <v>0.5</v>
      </c>
    </row>
    <row r="80" spans="1:5" s="6" customFormat="1">
      <c r="A80" s="15" t="s">
        <v>72</v>
      </c>
      <c r="B80" s="15">
        <v>600</v>
      </c>
      <c r="C80" s="15"/>
      <c r="D80" s="12">
        <f t="shared" si="3"/>
        <v>300</v>
      </c>
      <c r="E80" s="6">
        <v>0.5</v>
      </c>
    </row>
    <row r="81" spans="1:5" s="6" customFormat="1">
      <c r="A81" s="15" t="s">
        <v>78</v>
      </c>
      <c r="B81" s="15">
        <v>600</v>
      </c>
      <c r="C81" s="15"/>
      <c r="D81" s="12">
        <f t="shared" si="3"/>
        <v>300</v>
      </c>
      <c r="E81" s="6">
        <v>0.5</v>
      </c>
    </row>
    <row r="82" spans="1:5" s="6" customFormat="1">
      <c r="A82" s="15" t="s">
        <v>74</v>
      </c>
      <c r="B82" s="15">
        <v>600</v>
      </c>
      <c r="C82" s="15"/>
      <c r="D82" s="12">
        <f t="shared" si="3"/>
        <v>300</v>
      </c>
      <c r="E82" s="6">
        <v>0.5</v>
      </c>
    </row>
    <row r="83" spans="1:5" s="6" customFormat="1">
      <c r="A83" s="15" t="s">
        <v>75</v>
      </c>
      <c r="B83" s="15">
        <v>600</v>
      </c>
      <c r="C83" s="15"/>
      <c r="D83" s="12">
        <f t="shared" si="3"/>
        <v>300</v>
      </c>
      <c r="E83" s="6">
        <v>0.5</v>
      </c>
    </row>
    <row r="84" spans="1:5">
      <c r="A84" s="15" t="s">
        <v>95</v>
      </c>
      <c r="B84" s="15">
        <v>600</v>
      </c>
      <c r="C84" s="15"/>
      <c r="D84" s="12">
        <f t="shared" si="3"/>
        <v>300</v>
      </c>
      <c r="E84" s="6">
        <v>0.5</v>
      </c>
    </row>
    <row r="85" spans="1:5" s="6" customFormat="1">
      <c r="A85" s="15" t="s">
        <v>14</v>
      </c>
      <c r="B85" s="15">
        <v>2500</v>
      </c>
      <c r="C85" s="15"/>
      <c r="D85" s="12">
        <f t="shared" si="3"/>
        <v>1250</v>
      </c>
      <c r="E85" s="6">
        <v>0.5</v>
      </c>
    </row>
    <row r="86" spans="1:5" s="6" customFormat="1">
      <c r="A86" s="15" t="s">
        <v>15</v>
      </c>
      <c r="B86" s="15">
        <v>0</v>
      </c>
      <c r="C86" s="15"/>
      <c r="D86" s="12">
        <f t="shared" si="3"/>
        <v>0</v>
      </c>
      <c r="E86" s="6">
        <v>0.5</v>
      </c>
    </row>
    <row r="87" spans="1:5">
      <c r="A87" s="15" t="s">
        <v>69</v>
      </c>
      <c r="B87" s="15">
        <v>0</v>
      </c>
      <c r="C87" s="15"/>
      <c r="D87" s="12">
        <f t="shared" si="3"/>
        <v>0</v>
      </c>
      <c r="E87" s="6">
        <v>0.5</v>
      </c>
    </row>
    <row r="88" spans="1:5" s="16" customFormat="1">
      <c r="A88" s="15" t="s">
        <v>101</v>
      </c>
      <c r="B88" s="15">
        <v>0</v>
      </c>
      <c r="C88" s="15"/>
      <c r="D88" s="12">
        <f t="shared" si="3"/>
        <v>0</v>
      </c>
      <c r="E88" s="6">
        <v>0.5</v>
      </c>
    </row>
    <row r="89" spans="1:5" s="16" customFormat="1">
      <c r="A89" s="15" t="s">
        <v>102</v>
      </c>
      <c r="B89" s="15">
        <v>0</v>
      </c>
      <c r="C89" s="15"/>
      <c r="D89" s="12">
        <f t="shared" si="3"/>
        <v>0</v>
      </c>
      <c r="E89" s="6">
        <v>0.5</v>
      </c>
    </row>
    <row r="90" spans="1:5" s="6" customFormat="1">
      <c r="A90" s="15" t="s">
        <v>100</v>
      </c>
      <c r="B90" s="15">
        <v>0</v>
      </c>
      <c r="C90" s="15"/>
      <c r="D90" s="12">
        <f t="shared" si="3"/>
        <v>0</v>
      </c>
      <c r="E90" s="6">
        <v>0.5</v>
      </c>
    </row>
  </sheetData>
  <autoFilter ref="A1:B90">
    <sortState ref="A2:C81">
      <sortCondition ref="A1:A81"/>
    </sortState>
  </autoFilter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I25"/>
  <sheetViews>
    <sheetView workbookViewId="0">
      <selection activeCell="C14" sqref="C14"/>
    </sheetView>
  </sheetViews>
  <sheetFormatPr defaultColWidth="9" defaultRowHeight="16.5"/>
  <cols>
    <col min="1" max="1" width="9" style="4"/>
    <col min="2" max="2" width="9" style="8"/>
    <col min="3" max="3" width="13.875" style="17" bestFit="1" customWidth="1"/>
    <col min="4" max="4" width="6.5" style="5" bestFit="1" customWidth="1"/>
    <col min="5" max="5" width="12.25" style="4" bestFit="1" customWidth="1"/>
    <col min="6" max="16384" width="9" style="4"/>
  </cols>
  <sheetData>
    <row r="1" spans="1:9" s="3" customFormat="1">
      <c r="A1" s="18" t="s">
        <v>0</v>
      </c>
      <c r="B1" s="19" t="s">
        <v>13</v>
      </c>
      <c r="C1" s="20" t="s">
        <v>106</v>
      </c>
      <c r="D1" s="21"/>
      <c r="E1" s="18"/>
    </row>
    <row r="2" spans="1:9">
      <c r="A2" s="22" t="s">
        <v>1</v>
      </c>
      <c r="B2" s="23">
        <f>SUMIF(原始資料!$B:$B,A2,原始資料!$I:$I)</f>
        <v>0</v>
      </c>
      <c r="C2" s="24"/>
      <c r="D2" s="25"/>
      <c r="E2" s="26"/>
    </row>
    <row r="3" spans="1:9">
      <c r="A3" s="22" t="s">
        <v>2</v>
      </c>
      <c r="B3" s="23">
        <f>SUMIF(原始資料!$B:$B,A3,原始資料!$I:$I)</f>
        <v>0</v>
      </c>
      <c r="C3" s="24"/>
      <c r="D3" s="27"/>
      <c r="E3" s="26"/>
    </row>
    <row r="4" spans="1:9">
      <c r="A4" s="22" t="s">
        <v>5</v>
      </c>
      <c r="B4" s="23">
        <f>SUMIF(原始資料!$B:$B,A4,原始資料!$I:$I)</f>
        <v>0</v>
      </c>
      <c r="C4" s="24"/>
      <c r="D4" s="27"/>
      <c r="E4" s="26"/>
    </row>
    <row r="5" spans="1:9">
      <c r="A5" s="22" t="s">
        <v>6</v>
      </c>
      <c r="B5" s="23">
        <f>SUMIF(原始資料!$B:$B,A5,原始資料!$I:$I)</f>
        <v>0</v>
      </c>
      <c r="C5" s="24"/>
      <c r="D5" s="27"/>
      <c r="E5" s="26"/>
    </row>
    <row r="6" spans="1:9">
      <c r="A6" s="22" t="s">
        <v>3</v>
      </c>
      <c r="B6" s="23">
        <f>SUMIF(原始資料!$B:$B,A6,原始資料!$I:$I)</f>
        <v>0</v>
      </c>
      <c r="C6" s="24"/>
      <c r="D6" s="27"/>
      <c r="E6" s="26"/>
    </row>
    <row r="7" spans="1:9">
      <c r="A7" s="22" t="s">
        <v>4</v>
      </c>
      <c r="B7" s="23">
        <f>SUMIF(原始資料!$B:$B,A7,原始資料!$I:$I)</f>
        <v>0</v>
      </c>
      <c r="C7" s="24"/>
      <c r="D7" s="27"/>
      <c r="E7" s="26"/>
    </row>
    <row r="8" spans="1:9">
      <c r="A8" s="22" t="s">
        <v>28</v>
      </c>
      <c r="B8" s="23">
        <f>SUMIF(原始資料!$B:$B,A8,原始資料!$I:$I)</f>
        <v>0</v>
      </c>
      <c r="C8" s="24"/>
      <c r="D8" s="27"/>
      <c r="E8" s="26"/>
    </row>
    <row r="9" spans="1:9">
      <c r="A9" s="22" t="s">
        <v>83</v>
      </c>
      <c r="B9" s="23">
        <f>SUMIF(原始資料!$B:$B,A9,原始資料!$I:$I)</f>
        <v>0</v>
      </c>
      <c r="C9" s="24"/>
      <c r="D9" s="27"/>
      <c r="E9" s="26"/>
    </row>
    <row r="10" spans="1:9">
      <c r="A10" s="22" t="s">
        <v>99</v>
      </c>
      <c r="B10" s="23">
        <f>SUMIF(原始資料!$B:$B,A10,原始資料!$I:$I)</f>
        <v>0</v>
      </c>
      <c r="C10" s="28"/>
      <c r="D10" s="29"/>
      <c r="E10" s="22"/>
      <c r="G10" s="30"/>
      <c r="H10" s="30"/>
      <c r="I10" s="30"/>
    </row>
    <row r="11" spans="1:9">
      <c r="A11" s="22" t="s">
        <v>107</v>
      </c>
      <c r="B11" s="23">
        <f>SUMIF(原始資料!$B:$B,A11,原始資料!$I:$I)</f>
        <v>0</v>
      </c>
      <c r="C11" s="28"/>
      <c r="D11" s="29"/>
      <c r="E11" s="22"/>
      <c r="G11" s="30"/>
      <c r="H11" s="30"/>
      <c r="I11" s="30"/>
    </row>
    <row r="12" spans="1:9" ht="17.25">
      <c r="G12" s="31"/>
      <c r="H12" s="30"/>
      <c r="I12" s="30"/>
    </row>
    <row r="13" spans="1:9" ht="17.25">
      <c r="G13" s="31"/>
      <c r="H13" s="30"/>
      <c r="I13" s="30"/>
    </row>
    <row r="14" spans="1:9" ht="17.25">
      <c r="G14" s="31"/>
      <c r="H14" s="30"/>
      <c r="I14" s="30"/>
    </row>
    <row r="15" spans="1:9" ht="17.25">
      <c r="G15" s="31"/>
      <c r="H15" s="30"/>
      <c r="I15" s="30"/>
    </row>
    <row r="16" spans="1:9" ht="17.25">
      <c r="G16" s="31"/>
      <c r="H16" s="30"/>
      <c r="I16" s="30"/>
    </row>
    <row r="17" spans="7:9" ht="17.25">
      <c r="G17" s="31"/>
      <c r="H17" s="30"/>
      <c r="I17" s="30"/>
    </row>
    <row r="18" spans="7:9" ht="17.25">
      <c r="G18" s="31"/>
      <c r="H18" s="30"/>
      <c r="I18" s="30"/>
    </row>
    <row r="19" spans="7:9" ht="17.25">
      <c r="G19" s="31"/>
      <c r="H19" s="30"/>
      <c r="I19" s="30"/>
    </row>
    <row r="20" spans="7:9" ht="17.25">
      <c r="G20" s="31"/>
      <c r="H20" s="30"/>
      <c r="I20" s="30"/>
    </row>
    <row r="21" spans="7:9">
      <c r="G21" s="30"/>
      <c r="H21" s="30"/>
      <c r="I21" s="30"/>
    </row>
    <row r="22" spans="7:9">
      <c r="G22" s="30"/>
      <c r="H22" s="30"/>
      <c r="I22" s="30"/>
    </row>
    <row r="23" spans="7:9">
      <c r="G23" s="30"/>
      <c r="H23" s="30"/>
      <c r="I23" s="30"/>
    </row>
    <row r="24" spans="7:9">
      <c r="G24" s="30"/>
      <c r="H24" s="30"/>
      <c r="I24" s="30"/>
    </row>
    <row r="25" spans="7:9">
      <c r="G25" s="30"/>
      <c r="H25" s="30"/>
      <c r="I25" s="30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C5"/>
  <sheetViews>
    <sheetView workbookViewId="0">
      <selection activeCell="C32" sqref="C32"/>
    </sheetView>
  </sheetViews>
  <sheetFormatPr defaultRowHeight="16.5"/>
  <sheetData>
    <row r="1" spans="1:3" s="1" customFormat="1" ht="14.25">
      <c r="A1" s="1" t="s">
        <v>7</v>
      </c>
      <c r="B1" s="1" t="s">
        <v>8</v>
      </c>
      <c r="C1" s="2"/>
    </row>
    <row r="2" spans="1:3">
      <c r="A2" t="s">
        <v>9</v>
      </c>
      <c r="B2">
        <v>2</v>
      </c>
    </row>
    <row r="3" spans="1:3">
      <c r="A3" t="s">
        <v>10</v>
      </c>
      <c r="B3">
        <v>2</v>
      </c>
    </row>
    <row r="4" spans="1:3">
      <c r="A4" t="s">
        <v>11</v>
      </c>
      <c r="B4">
        <v>2</v>
      </c>
    </row>
    <row r="5" spans="1:3">
      <c r="A5" t="s">
        <v>12</v>
      </c>
      <c r="B5">
        <v>6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原始資料</vt:lpstr>
      <vt:lpstr>暑期營隊收費標準</vt:lpstr>
      <vt:lpstr>各營隊總合</vt:lpstr>
      <vt:lpstr>場地基數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yu-zhen</dc:creator>
  <cp:lastModifiedBy>root</cp:lastModifiedBy>
  <cp:lastPrinted>2013-06-25T09:57:24Z</cp:lastPrinted>
  <dcterms:created xsi:type="dcterms:W3CDTF">1997-01-14T01:50:29Z</dcterms:created>
  <dcterms:modified xsi:type="dcterms:W3CDTF">2015-05-14T00:25:05Z</dcterms:modified>
</cp:coreProperties>
</file>